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-45" windowWidth="9720" windowHeight="6930"/>
  </bookViews>
  <sheets>
    <sheet name="Лист1" sheetId="1" r:id="rId1"/>
  </sheets>
  <definedNames>
    <definedName name="_xlnm.Print_Titles" localSheetId="0">Лист1!$A:$H</definedName>
    <definedName name="_xlnm.Print_Area" localSheetId="0">Лист1!$A$1:$BL$76</definedName>
  </definedNames>
  <calcPr calcId="145621"/>
</workbook>
</file>

<file path=xl/calcChain.xml><?xml version="1.0" encoding="utf-8"?>
<calcChain xmlns="http://schemas.openxmlformats.org/spreadsheetml/2006/main">
  <c r="B73" i="1" l="1"/>
  <c r="AH12" i="1" l="1"/>
  <c r="AH13" i="1" s="1"/>
  <c r="AG12" i="1" l="1"/>
  <c r="AG13" i="1" s="1"/>
  <c r="O12" i="1" l="1"/>
  <c r="BD12" i="1"/>
  <c r="AA12" i="1"/>
  <c r="AA13" i="1" s="1"/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1" i="1"/>
  <c r="AF12" i="1"/>
  <c r="AF13" i="1" s="1"/>
  <c r="H33" i="1" l="1"/>
  <c r="H32" i="1"/>
  <c r="B33" i="1"/>
  <c r="BF12" i="1" l="1"/>
  <c r="AS12" i="1"/>
  <c r="BL12" i="1"/>
  <c r="AE12" i="1"/>
  <c r="AE13" i="1" s="1"/>
  <c r="B76" i="1"/>
  <c r="Z12" i="1" l="1"/>
  <c r="Z13" i="1" s="1"/>
  <c r="B46" i="1" l="1"/>
  <c r="B54" i="1" l="1"/>
  <c r="B72" i="1"/>
  <c r="B52" i="1"/>
  <c r="B51" i="1"/>
  <c r="B59" i="1"/>
  <c r="B70" i="1"/>
  <c r="B53" i="1"/>
  <c r="B58" i="1"/>
  <c r="B75" i="1"/>
  <c r="B49" i="1"/>
  <c r="B50" i="1"/>
  <c r="B57" i="1"/>
  <c r="B64" i="1"/>
  <c r="B69" i="1"/>
  <c r="B48" i="1"/>
  <c r="B68" i="1"/>
  <c r="B71" i="1"/>
  <c r="B47" i="1"/>
  <c r="B74" i="1"/>
  <c r="B63" i="1"/>
  <c r="B65" i="1"/>
  <c r="B67" i="1"/>
  <c r="B44" i="1"/>
  <c r="B45" i="1"/>
  <c r="B66" i="1"/>
  <c r="B43" i="1"/>
  <c r="B56" i="1" l="1"/>
  <c r="B61" i="1" l="1"/>
  <c r="B40" i="1"/>
  <c r="B62" i="1"/>
  <c r="B60" i="1"/>
  <c r="B41" i="1"/>
  <c r="B39" i="1"/>
  <c r="B42" i="1"/>
  <c r="BI12" i="1"/>
  <c r="BI13" i="1" s="1"/>
  <c r="AR12" i="1"/>
  <c r="Y12" i="1" l="1"/>
  <c r="Y13" i="1" s="1"/>
  <c r="AB12" i="1" l="1"/>
  <c r="AB13" i="1" s="1"/>
  <c r="P12" i="1"/>
  <c r="AU12" i="1"/>
  <c r="X12" i="1"/>
  <c r="X13" i="1" s="1"/>
  <c r="BB12" i="1" l="1"/>
  <c r="V12" i="1" l="1"/>
  <c r="V13" i="1" s="1"/>
  <c r="AI12" i="1" l="1"/>
  <c r="AD13" i="1"/>
  <c r="BC12" i="1" l="1"/>
  <c r="BK12" i="1"/>
  <c r="AY12" i="1" l="1"/>
  <c r="BG12" i="1" l="1"/>
  <c r="L12" i="1" l="1"/>
  <c r="W12" i="1" l="1"/>
  <c r="W13" i="1" s="1"/>
  <c r="U12" i="1"/>
  <c r="U13" i="1" l="1"/>
  <c r="M12" i="1" l="1"/>
  <c r="AP12" i="1" l="1"/>
  <c r="AC12" i="1" l="1"/>
  <c r="AO12" i="1"/>
  <c r="AN12" i="1"/>
  <c r="K12" i="1"/>
  <c r="BJ12" i="1"/>
  <c r="BE12" i="1"/>
  <c r="BA12" i="1"/>
  <c r="AZ12" i="1"/>
  <c r="AW12" i="1"/>
  <c r="E11" i="1" l="1"/>
  <c r="E10" i="1"/>
  <c r="E9" i="1"/>
  <c r="E8" i="1"/>
  <c r="E7" i="1"/>
  <c r="E6" i="1"/>
  <c r="E5" i="1"/>
  <c r="F10" i="1"/>
  <c r="G33" i="1" s="1"/>
  <c r="F9" i="1"/>
  <c r="F8" i="1"/>
  <c r="F7" i="1"/>
  <c r="F6" i="1"/>
  <c r="F5" i="1"/>
  <c r="G31" i="1" l="1"/>
  <c r="G32" i="1"/>
  <c r="G29" i="1"/>
  <c r="G28" i="1"/>
  <c r="G26" i="1"/>
  <c r="G30" i="1"/>
  <c r="G25" i="1"/>
  <c r="G27" i="1"/>
  <c r="G34" i="1"/>
  <c r="G24" i="1"/>
  <c r="G22" i="1"/>
  <c r="G21" i="1"/>
  <c r="I13" i="1"/>
  <c r="AR13" i="1"/>
  <c r="AU13" i="1"/>
  <c r="T13" i="1" l="1"/>
  <c r="N13" i="1"/>
  <c r="O13" i="1"/>
  <c r="P13" i="1"/>
  <c r="B32" i="1" l="1"/>
  <c r="H31" i="1"/>
  <c r="BL13" i="1"/>
  <c r="BK13" i="1"/>
  <c r="BJ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T13" i="1"/>
  <c r="AS13" i="1"/>
  <c r="AQ13" i="1"/>
  <c r="AP13" i="1"/>
  <c r="AO13" i="1"/>
  <c r="AN13" i="1"/>
  <c r="AM13" i="1"/>
  <c r="AL13" i="1"/>
  <c r="AK13" i="1"/>
  <c r="AJ13" i="1"/>
  <c r="F37" i="1"/>
  <c r="AC13" i="1"/>
  <c r="J13" i="1"/>
  <c r="E13" i="1" s="1"/>
  <c r="K13" i="1"/>
  <c r="L13" i="1"/>
  <c r="M13" i="1"/>
  <c r="Q13" i="1"/>
  <c r="S13" i="1"/>
  <c r="AI13" i="1"/>
  <c r="B31" i="1" l="1"/>
  <c r="H29" i="1"/>
  <c r="H30" i="1"/>
  <c r="H28" i="1"/>
  <c r="B29" i="1"/>
  <c r="B30" i="1"/>
  <c r="B28" i="1"/>
  <c r="B26" i="1"/>
  <c r="B27" i="1"/>
  <c r="H25" i="1"/>
  <c r="H27" i="1"/>
  <c r="H26" i="1"/>
  <c r="B25" i="1"/>
  <c r="B24" i="1"/>
  <c r="H34" i="1"/>
  <c r="H24" i="1"/>
  <c r="B34" i="1"/>
  <c r="H21" i="1"/>
  <c r="H22" i="1"/>
  <c r="B22" i="1"/>
  <c r="B21" i="1"/>
  <c r="B23" i="1"/>
  <c r="B16" i="1"/>
  <c r="B20" i="1"/>
  <c r="B19" i="1"/>
  <c r="B17" i="1"/>
  <c r="H19" i="1"/>
  <c r="E14" i="1"/>
  <c r="H23" i="1"/>
  <c r="H11" i="1"/>
  <c r="H17" i="1"/>
  <c r="H20" i="1"/>
  <c r="H16" i="1"/>
  <c r="H15" i="1"/>
  <c r="H18" i="1"/>
  <c r="G23" i="1"/>
  <c r="G15" i="1"/>
  <c r="G17" i="1"/>
  <c r="G20" i="1"/>
  <c r="G11" i="1"/>
  <c r="G18" i="1"/>
  <c r="G19" i="1"/>
  <c r="G16" i="1"/>
  <c r="B15" i="1"/>
  <c r="B18" i="1"/>
</calcChain>
</file>

<file path=xl/sharedStrings.xml><?xml version="1.0" encoding="utf-8"?>
<sst xmlns="http://schemas.openxmlformats.org/spreadsheetml/2006/main" count="311" uniqueCount="284">
  <si>
    <t>из них проголосовали=</t>
  </si>
  <si>
    <t>Фамилия,имя</t>
  </si>
  <si>
    <t>Москва</t>
  </si>
  <si>
    <t>город</t>
  </si>
  <si>
    <t>Приморский край</t>
  </si>
  <si>
    <t>ВСЕГО</t>
  </si>
  <si>
    <t>голосовали за число кандидатов=</t>
  </si>
  <si>
    <t>%</t>
  </si>
  <si>
    <t>от числа проголосрвавших</t>
  </si>
  <si>
    <t>77</t>
  </si>
  <si>
    <t>25</t>
  </si>
  <si>
    <t>71</t>
  </si>
  <si>
    <t>59</t>
  </si>
  <si>
    <t>78</t>
  </si>
  <si>
    <t>54</t>
  </si>
  <si>
    <t>35</t>
  </si>
  <si>
    <t>47</t>
  </si>
  <si>
    <t>Санкт-Петербург</t>
  </si>
  <si>
    <t>Саратовская область</t>
  </si>
  <si>
    <t>64</t>
  </si>
  <si>
    <t>63</t>
  </si>
  <si>
    <t>Самарская область</t>
  </si>
  <si>
    <t>Участники КР F2D 2012-2013гг</t>
  </si>
  <si>
    <t>02</t>
  </si>
  <si>
    <t>число человек</t>
  </si>
  <si>
    <t>03</t>
  </si>
  <si>
    <t>09</t>
  </si>
  <si>
    <t>Карачаево-Черкесская Республика</t>
  </si>
  <si>
    <t>Республика Башкортостан</t>
  </si>
  <si>
    <t>Республика Бурятия</t>
  </si>
  <si>
    <t>Республика Коми</t>
  </si>
  <si>
    <t>Республика Северная Осетия</t>
  </si>
  <si>
    <t>11</t>
  </si>
  <si>
    <t>15</t>
  </si>
  <si>
    <t>22</t>
  </si>
  <si>
    <t>Алтайский край</t>
  </si>
  <si>
    <t>26</t>
  </si>
  <si>
    <t>Ставропольский край</t>
  </si>
  <si>
    <t>27</t>
  </si>
  <si>
    <t>29</t>
  </si>
  <si>
    <t>36</t>
  </si>
  <si>
    <t>Архангельская область</t>
  </si>
  <si>
    <t>Вологодская область</t>
  </si>
  <si>
    <t>38</t>
  </si>
  <si>
    <t>43</t>
  </si>
  <si>
    <t>Иркутская область</t>
  </si>
  <si>
    <t>Кировская область</t>
  </si>
  <si>
    <t>Ленинградская область</t>
  </si>
  <si>
    <t>Нижеородская область</t>
  </si>
  <si>
    <t>Новосибирская область</t>
  </si>
  <si>
    <t>Омская область</t>
  </si>
  <si>
    <t>61</t>
  </si>
  <si>
    <t>Ростовская область</t>
  </si>
  <si>
    <t>Свердловская область</t>
  </si>
  <si>
    <t>Тульская область</t>
  </si>
  <si>
    <t>Томская область</t>
  </si>
  <si>
    <t>Тюменская область</t>
  </si>
  <si>
    <t>Челябинская область</t>
  </si>
  <si>
    <t>Забайкальский Край</t>
  </si>
  <si>
    <t>75</t>
  </si>
  <si>
    <t>86</t>
  </si>
  <si>
    <t>89</t>
  </si>
  <si>
    <t>Ханты-Мансиймкий АО</t>
  </si>
  <si>
    <t>Ямало-Ненецкий АО</t>
  </si>
  <si>
    <t>Кандидаты в Комитет F2D</t>
  </si>
  <si>
    <t xml:space="preserve">код региона </t>
  </si>
  <si>
    <t xml:space="preserve">Число пилотов </t>
  </si>
  <si>
    <t xml:space="preserve">Число механиков </t>
  </si>
  <si>
    <t xml:space="preserve">Всего участников КР F2D </t>
  </si>
  <si>
    <t>от числа имеющих голос</t>
  </si>
  <si>
    <t xml:space="preserve">В том числе юноши </t>
  </si>
  <si>
    <t>70</t>
  </si>
  <si>
    <t>Федеральный округ</t>
  </si>
  <si>
    <t>50</t>
  </si>
  <si>
    <t>52</t>
  </si>
  <si>
    <t>55</t>
  </si>
  <si>
    <t>СФО</t>
  </si>
  <si>
    <t>УФО</t>
  </si>
  <si>
    <t>СКФО</t>
  </si>
  <si>
    <t>ЮФО</t>
  </si>
  <si>
    <t>ЦФО</t>
  </si>
  <si>
    <t>СЗФО</t>
  </si>
  <si>
    <t>ПФО</t>
  </si>
  <si>
    <t>Пермский край</t>
  </si>
  <si>
    <t>Тюмень</t>
  </si>
  <si>
    <t>Бояр Валерий</t>
  </si>
  <si>
    <t>Трифонов Игорь</t>
  </si>
  <si>
    <t>Фадеев Евгений</t>
  </si>
  <si>
    <t>Фаизов Борис</t>
  </si>
  <si>
    <t>Екатеринбург</t>
  </si>
  <si>
    <t>Наркевич Павел</t>
  </si>
  <si>
    <t>Бабинцев Глеб</t>
  </si>
  <si>
    <t>Латышев Аркадий</t>
  </si>
  <si>
    <t>Челябинск</t>
  </si>
  <si>
    <t>Моисеев Юрий</t>
  </si>
  <si>
    <t>Алексин</t>
  </si>
  <si>
    <t>Химки</t>
  </si>
  <si>
    <t>Беляев Андрей</t>
  </si>
  <si>
    <t>Владивосток</t>
  </si>
  <si>
    <t>B</t>
  </si>
  <si>
    <t>A</t>
  </si>
  <si>
    <t>D</t>
  </si>
  <si>
    <t>C</t>
  </si>
  <si>
    <t>ИТОГИ</t>
  </si>
  <si>
    <t>Регион / группа голосующих</t>
  </si>
  <si>
    <t>число регионов / групп</t>
  </si>
  <si>
    <t>58</t>
  </si>
  <si>
    <t>Псковская область</t>
  </si>
  <si>
    <t>E</t>
  </si>
  <si>
    <t>F</t>
  </si>
  <si>
    <t>G</t>
  </si>
  <si>
    <t>H</t>
  </si>
  <si>
    <t>Беляев Вячеслав</t>
  </si>
  <si>
    <t>Воронежская область</t>
  </si>
  <si>
    <t>Белгородская область</t>
  </si>
  <si>
    <t>31</t>
  </si>
  <si>
    <t>Зачёт голосов</t>
  </si>
  <si>
    <t>sufas2010@yandex.ru</t>
  </si>
  <si>
    <t>boyar_va@mail.ru</t>
  </si>
  <si>
    <t>Бояр В.А.</t>
  </si>
  <si>
    <t>Чудакова И.Г.</t>
  </si>
  <si>
    <t>ichudakova112@gmail.com</t>
  </si>
  <si>
    <t>ril62@mail.ru</t>
  </si>
  <si>
    <t>Рыль С.А.</t>
  </si>
  <si>
    <t>Кляус А.Х.</t>
  </si>
  <si>
    <t>andrey68@rambler.ru</t>
  </si>
  <si>
    <t>sito-91@mail.ru</t>
  </si>
  <si>
    <t>trifonovi@rambler.ru</t>
  </si>
  <si>
    <t>Трифонов И.В.</t>
  </si>
  <si>
    <t>kupaevdenis@rambler.ru</t>
  </si>
  <si>
    <t>Купаев Д.А.</t>
  </si>
  <si>
    <t>f2ds@mail.ru</t>
  </si>
  <si>
    <t>Дударев С.Я.</t>
  </si>
  <si>
    <t>starmeh2005@mail.ru</t>
  </si>
  <si>
    <t>Макаркин А.А.</t>
  </si>
  <si>
    <t>Фетисов И.В.</t>
  </si>
  <si>
    <t>astra-aerostyle@yandex.ru</t>
  </si>
  <si>
    <t>Москвитин М.А.</t>
  </si>
  <si>
    <t>lexasidf2d@mail.ru</t>
  </si>
  <si>
    <t>Сидоров А.А.</t>
  </si>
  <si>
    <t>адресат</t>
  </si>
  <si>
    <t>адрес</t>
  </si>
  <si>
    <t>объединения бюллетеней</t>
  </si>
  <si>
    <t>код кандидата</t>
  </si>
  <si>
    <t>23</t>
  </si>
  <si>
    <t>34</t>
  </si>
  <si>
    <t>82</t>
  </si>
  <si>
    <t>92</t>
  </si>
  <si>
    <t>Краснодарский край</t>
  </si>
  <si>
    <t>Волгоградская область</t>
  </si>
  <si>
    <t>Республика Крым</t>
  </si>
  <si>
    <t>Севастополь</t>
  </si>
  <si>
    <t>Оплатили взнос ФАСР 2016</t>
  </si>
  <si>
    <t>Хабаровский край</t>
  </si>
  <si>
    <t>Республика Марий Эл</t>
  </si>
  <si>
    <t>12</t>
  </si>
  <si>
    <t>56</t>
  </si>
  <si>
    <t>Оренбургская область</t>
  </si>
  <si>
    <t>Пензенская область</t>
  </si>
  <si>
    <t>Результаты избрания Комитета F2D ФАС России участниками КР F2D 2015-2016гг</t>
  </si>
  <si>
    <t>Судьи,организаторы,тренеры</t>
  </si>
  <si>
    <t>07</t>
  </si>
  <si>
    <t>Кабардино-Балкарская Республика</t>
  </si>
  <si>
    <t>ДФО</t>
  </si>
  <si>
    <t>Мальков Сергей</t>
  </si>
  <si>
    <t>Новосибирск</t>
  </si>
  <si>
    <t>Андреев Александр</t>
  </si>
  <si>
    <t>С-Петербург</t>
  </si>
  <si>
    <t>МО Сидоров Евдокимов</t>
  </si>
  <si>
    <t>МО Трифонов</t>
  </si>
  <si>
    <t xml:space="preserve">Леушин Сергей </t>
  </si>
  <si>
    <t>Киров</t>
  </si>
  <si>
    <t>Галиуллин Евгений</t>
  </si>
  <si>
    <t>Тольятти</t>
  </si>
  <si>
    <t>Саенко Игорь</t>
  </si>
  <si>
    <t>Жуковский Павел</t>
  </si>
  <si>
    <t>Москва Высота</t>
  </si>
  <si>
    <t>Шилин Алексей</t>
  </si>
  <si>
    <t>Антонов Сергей</t>
  </si>
  <si>
    <t>МО Епишкин Леушин</t>
  </si>
  <si>
    <t>I</t>
  </si>
  <si>
    <t>Акбашев Валерий</t>
  </si>
  <si>
    <t>МО ФетисовАкбашевПисарев</t>
  </si>
  <si>
    <t>МО Макаркин</t>
  </si>
  <si>
    <t>МО Симашко</t>
  </si>
  <si>
    <t>1234560_72</t>
  </si>
  <si>
    <t>1234567_75</t>
  </si>
  <si>
    <t>fas_rso-a@mail.ru</t>
  </si>
  <si>
    <t>Трузян Г.В.</t>
  </si>
  <si>
    <t>1234560_09</t>
  </si>
  <si>
    <t>mexpolimer@inbox.ru</t>
  </si>
  <si>
    <t>Галиуллин Е.Р.</t>
  </si>
  <si>
    <t>1234560_63</t>
  </si>
  <si>
    <t>Латышев А.Ю.</t>
  </si>
  <si>
    <t>1234568_74</t>
  </si>
  <si>
    <t>andreev-f2d@mail.ru</t>
  </si>
  <si>
    <t>Андреев А.Ю.</t>
  </si>
  <si>
    <t>123456A_47_78</t>
  </si>
  <si>
    <t>1234560_54</t>
  </si>
  <si>
    <t>1234569_71</t>
  </si>
  <si>
    <t>1234560_02</t>
  </si>
  <si>
    <t>1456700_23</t>
  </si>
  <si>
    <t>1234560_50_Сидоров</t>
  </si>
  <si>
    <t>a.kupets69@mail.ru</t>
  </si>
  <si>
    <t>Купцов А.Г.</t>
  </si>
  <si>
    <t>1234560_03</t>
  </si>
  <si>
    <t>1456B00_50_Трифонов</t>
  </si>
  <si>
    <t>13456C0_26</t>
  </si>
  <si>
    <t>1234560_22</t>
  </si>
  <si>
    <t>arashkin@bk.ru</t>
  </si>
  <si>
    <t>Рашкин А.В.</t>
  </si>
  <si>
    <t>123456C_66</t>
  </si>
  <si>
    <t>ussr1972@mail.ru</t>
  </si>
  <si>
    <t>Слышкин В.В.</t>
  </si>
  <si>
    <t>1567CDE_25</t>
  </si>
  <si>
    <t>1234560_89</t>
  </si>
  <si>
    <t>10-tregubow-10@inbox.ru</t>
  </si>
  <si>
    <t>Трегубов С.Б.</t>
  </si>
  <si>
    <t>leduk@yandex.ru</t>
  </si>
  <si>
    <t>Шилин А.Т.</t>
  </si>
  <si>
    <t>1456FGH_77_Высота</t>
  </si>
  <si>
    <t>emp4904@mail.ru</t>
  </si>
  <si>
    <t>Епишкин М.П.</t>
  </si>
  <si>
    <t>1456B00_50_Епишкин</t>
  </si>
  <si>
    <t>hmaosut@mail.ru</t>
  </si>
  <si>
    <t>Немкин К.В.</t>
  </si>
  <si>
    <t>1234560_86</t>
  </si>
  <si>
    <t>fetisoviv5@mail.ru</t>
  </si>
  <si>
    <t>1456BI0_50_Фетисов</t>
  </si>
  <si>
    <t>12456C0_50_Макаркин</t>
  </si>
  <si>
    <t>Симашко А.А.</t>
  </si>
  <si>
    <t>1234567_50_Симашко</t>
  </si>
  <si>
    <t>1234560_59</t>
  </si>
  <si>
    <t>nikolayf2d@mail.ru</t>
  </si>
  <si>
    <t>Нечеухин Н.А.</t>
  </si>
  <si>
    <t>1234560_50_Рябец</t>
  </si>
  <si>
    <t>ryabetc@yandex.ru</t>
  </si>
  <si>
    <t>Рябец О.А.</t>
  </si>
  <si>
    <t>МО Рябец</t>
  </si>
  <si>
    <t>156G000_77_Прудников</t>
  </si>
  <si>
    <t>Прудников А.Ф.</t>
  </si>
  <si>
    <t>ford-tempo@mail.ru</t>
  </si>
  <si>
    <t>Москва Прудников</t>
  </si>
  <si>
    <t>rombick@rambler.ru</t>
  </si>
  <si>
    <t>Быстреев Р.В.</t>
  </si>
  <si>
    <t>1567CFG_27</t>
  </si>
  <si>
    <t>№</t>
  </si>
  <si>
    <t>1234567_43</t>
  </si>
  <si>
    <t>Здоровенко С.А.</t>
  </si>
  <si>
    <t>zdorovenko.s@mail.ru</t>
  </si>
  <si>
    <t>sheligor@yandex.ru</t>
  </si>
  <si>
    <t>Шелевой И.К.</t>
  </si>
  <si>
    <t>1234560_70</t>
  </si>
  <si>
    <t>Москва Политов</t>
  </si>
  <si>
    <t>1456BJK_77_Политов</t>
  </si>
  <si>
    <t>Политов О.В.</t>
  </si>
  <si>
    <t>oltava3.oleg@yandex.ru</t>
  </si>
  <si>
    <t>J</t>
  </si>
  <si>
    <t>Мунгалов Николай</t>
  </si>
  <si>
    <t>K</t>
  </si>
  <si>
    <t>МО Гареев</t>
  </si>
  <si>
    <r>
      <t xml:space="preserve">Московская область </t>
    </r>
    <r>
      <rPr>
        <b/>
        <sz val="8"/>
        <color rgb="FFFF0000"/>
        <rFont val="Arial Narrow"/>
        <family val="2"/>
        <charset val="204"/>
      </rPr>
      <t>ПОФИГИСТЫ</t>
    </r>
  </si>
  <si>
    <r>
      <t xml:space="preserve">Москва                        </t>
    </r>
    <r>
      <rPr>
        <b/>
        <sz val="8"/>
        <rFont val="Arial Narrow"/>
        <family val="2"/>
        <charset val="204"/>
      </rPr>
      <t xml:space="preserve"> </t>
    </r>
    <r>
      <rPr>
        <b/>
        <sz val="8"/>
        <color rgb="FFFF0000"/>
        <rFont val="Arial Narrow"/>
        <family val="2"/>
        <charset val="204"/>
      </rPr>
      <t>ПОФИГИСТЫ</t>
    </r>
  </si>
  <si>
    <t>1234567_50_Гареев</t>
  </si>
  <si>
    <t>Гареев Р.Ф.</t>
  </si>
  <si>
    <t>gareev-rail@mail.ru</t>
  </si>
  <si>
    <t>Буркин И.В.</t>
  </si>
  <si>
    <t>79081158508@ya.ru</t>
  </si>
  <si>
    <t>doubleserg2@gmail.com</t>
  </si>
  <si>
    <t>Кучерявенко С.С.</t>
  </si>
  <si>
    <t>1234560_61</t>
  </si>
  <si>
    <t>01akm@rambler.ru</t>
  </si>
  <si>
    <t>Мыздриков А.А.</t>
  </si>
  <si>
    <t>1567ACG_77_Мыздриков</t>
  </si>
  <si>
    <t>Москва Мыздриков</t>
  </si>
  <si>
    <t>mnrsu@mail.ru</t>
  </si>
  <si>
    <t>Мунгалов Н.В.</t>
  </si>
  <si>
    <t>1234560_77_Мунгалов</t>
  </si>
  <si>
    <t>Москва Мунгалов</t>
  </si>
  <si>
    <t>1567ACG_77_Троценко</t>
  </si>
  <si>
    <t>ПРИНЯТЫЕ БЮЛЛЕТЕНИ</t>
  </si>
  <si>
    <t>1234560_55</t>
  </si>
  <si>
    <t>Коды:</t>
  </si>
  <si>
    <t>Состав Комитета_Регион_(Адресат)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</si>
</sst>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20" x14ac:knownFonts="1">
    <font>
      <sz val="10"/>
      <name val="Times New Roman Cyr"/>
      <charset val="204"/>
    </font>
    <font>
      <sz val="10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Times New Roman Cyr"/>
      <charset val="204"/>
    </font>
    <font>
      <b/>
      <sz val="8"/>
      <name val="Arial"/>
      <family val="2"/>
      <charset val="204"/>
    </font>
    <font>
      <b/>
      <sz val="8"/>
      <name val="Arial Narrow"/>
      <family val="2"/>
      <charset val="204"/>
    </font>
    <font>
      <b/>
      <sz val="8"/>
      <color indexed="17"/>
      <name val="Arial Narrow"/>
      <family val="2"/>
      <charset val="204"/>
    </font>
    <font>
      <sz val="8"/>
      <color indexed="9"/>
      <name val="Arial Narrow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Arial Narrow"/>
      <family val="2"/>
      <charset val="204"/>
    </font>
    <font>
      <u/>
      <sz val="10"/>
      <color theme="10"/>
      <name val="Times New Roman Cyr"/>
      <charset val="204"/>
    </font>
    <font>
      <u/>
      <sz val="8"/>
      <color theme="10"/>
      <name val="Arial"/>
      <family val="2"/>
      <charset val="204"/>
    </font>
    <font>
      <u/>
      <sz val="8"/>
      <color theme="10"/>
      <name val="Arial Cyr"/>
      <charset val="204"/>
    </font>
    <font>
      <u/>
      <sz val="8"/>
      <color indexed="12"/>
      <name val="Arial"/>
      <family val="2"/>
      <charset val="204"/>
    </font>
    <font>
      <b/>
      <sz val="8"/>
      <color rgb="FFFF0000"/>
      <name val="Arial Narrow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99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67">
    <xf numFmtId="0" fontId="0" fillId="0" borderId="0" xfId="0"/>
    <xf numFmtId="0" fontId="2" fillId="0" borderId="0" xfId="0" applyFont="1"/>
    <xf numFmtId="49" fontId="2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2" fillId="7" borderId="5" xfId="0" applyNumberFormat="1" applyFont="1" applyFill="1" applyBorder="1" applyAlignment="1">
      <alignment horizontal="center" vertical="center"/>
    </xf>
    <xf numFmtId="49" fontId="2" fillId="8" borderId="5" xfId="0" applyNumberFormat="1" applyFont="1" applyFill="1" applyBorder="1" applyAlignment="1">
      <alignment horizontal="center" vertical="center"/>
    </xf>
    <xf numFmtId="49" fontId="2" fillId="9" borderId="5" xfId="0" applyNumberFormat="1" applyFont="1" applyFill="1" applyBorder="1" applyAlignment="1">
      <alignment horizontal="center" vertical="center"/>
    </xf>
    <xf numFmtId="49" fontId="2" fillId="9" borderId="19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textRotation="90"/>
    </xf>
    <xf numFmtId="0" fontId="2" fillId="3" borderId="22" xfId="0" applyFont="1" applyFill="1" applyBorder="1" applyAlignment="1">
      <alignment horizontal="center" textRotation="90"/>
    </xf>
    <xf numFmtId="0" fontId="2" fillId="4" borderId="22" xfId="0" applyFont="1" applyFill="1" applyBorder="1" applyAlignment="1">
      <alignment horizontal="center" textRotation="90"/>
    </xf>
    <xf numFmtId="0" fontId="2" fillId="5" borderId="22" xfId="0" applyFont="1" applyFill="1" applyBorder="1" applyAlignment="1">
      <alignment horizontal="center" textRotation="90"/>
    </xf>
    <xf numFmtId="0" fontId="2" fillId="6" borderId="22" xfId="0" applyFont="1" applyFill="1" applyBorder="1" applyAlignment="1">
      <alignment horizontal="center" textRotation="90"/>
    </xf>
    <xf numFmtId="0" fontId="2" fillId="7" borderId="22" xfId="0" applyFont="1" applyFill="1" applyBorder="1" applyAlignment="1">
      <alignment horizontal="center" textRotation="90"/>
    </xf>
    <xf numFmtId="0" fontId="2" fillId="8" borderId="22" xfId="0" applyFont="1" applyFill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9" borderId="22" xfId="0" applyFont="1" applyFill="1" applyBorder="1" applyAlignment="1">
      <alignment horizontal="center" textRotation="90"/>
    </xf>
    <xf numFmtId="0" fontId="2" fillId="9" borderId="23" xfId="0" applyFont="1" applyFill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1" fillId="0" borderId="0" xfId="0" applyFont="1"/>
    <xf numFmtId="1" fontId="2" fillId="3" borderId="8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5" borderId="7" xfId="0" applyNumberFormat="1" applyFont="1" applyFill="1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 vertical="center"/>
    </xf>
    <xf numFmtId="1" fontId="2" fillId="6" borderId="7" xfId="0" applyNumberFormat="1" applyFont="1" applyFill="1" applyBorder="1" applyAlignment="1">
      <alignment horizontal="center" vertical="center"/>
    </xf>
    <xf numFmtId="1" fontId="2" fillId="7" borderId="7" xfId="0" applyNumberFormat="1" applyFont="1" applyFill="1" applyBorder="1" applyAlignment="1">
      <alignment horizontal="center" vertical="center"/>
    </xf>
    <xf numFmtId="1" fontId="2" fillId="8" borderId="7" xfId="0" applyNumberFormat="1" applyFont="1" applyFill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9" borderId="7" xfId="0" applyNumberFormat="1" applyFont="1" applyFill="1" applyBorder="1" applyAlignment="1">
      <alignment horizontal="center" vertical="center"/>
    </xf>
    <xf numFmtId="1" fontId="2" fillId="9" borderId="10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/>
    </xf>
    <xf numFmtId="1" fontId="9" fillId="5" borderId="7" xfId="0" applyNumberFormat="1" applyFont="1" applyFill="1" applyBorder="1" applyAlignment="1">
      <alignment horizontal="center" vertical="center"/>
    </xf>
    <xf numFmtId="1" fontId="9" fillId="4" borderId="7" xfId="0" applyNumberFormat="1" applyFont="1" applyFill="1" applyBorder="1" applyAlignment="1">
      <alignment horizontal="center" vertical="center"/>
    </xf>
    <xf numFmtId="1" fontId="9" fillId="6" borderId="7" xfId="0" applyNumberFormat="1" applyFont="1" applyFill="1" applyBorder="1" applyAlignment="1">
      <alignment horizontal="center" vertical="center"/>
    </xf>
    <xf numFmtId="1" fontId="9" fillId="7" borderId="7" xfId="0" applyNumberFormat="1" applyFont="1" applyFill="1" applyBorder="1" applyAlignment="1">
      <alignment horizontal="center" vertical="center"/>
    </xf>
    <xf numFmtId="1" fontId="9" fillId="8" borderId="7" xfId="0" applyNumberFormat="1" applyFont="1" applyFill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9" fillId="9" borderId="7" xfId="0" applyNumberFormat="1" applyFont="1" applyFill="1" applyBorder="1" applyAlignment="1">
      <alignment horizontal="center" vertical="center"/>
    </xf>
    <xf numFmtId="1" fontId="9" fillId="9" borderId="10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" fontId="10" fillId="5" borderId="7" xfId="0" applyNumberFormat="1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1" fontId="10" fillId="6" borderId="7" xfId="0" applyNumberFormat="1" applyFont="1" applyFill="1" applyBorder="1" applyAlignment="1">
      <alignment horizontal="center" vertical="center"/>
    </xf>
    <xf numFmtId="1" fontId="10" fillId="7" borderId="7" xfId="0" applyNumberFormat="1" applyFont="1" applyFill="1" applyBorder="1" applyAlignment="1">
      <alignment horizontal="center" vertical="center"/>
    </xf>
    <xf numFmtId="1" fontId="10" fillId="8" borderId="7" xfId="0" applyNumberFormat="1" applyFont="1" applyFill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1" fontId="10" fillId="9" borderId="7" xfId="0" applyNumberFormat="1" applyFont="1" applyFill="1" applyBorder="1" applyAlignment="1">
      <alignment horizontal="center" vertical="center"/>
    </xf>
    <xf numFmtId="1" fontId="10" fillId="9" borderId="10" xfId="0" applyNumberFormat="1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" fontId="11" fillId="0" borderId="2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164" fontId="2" fillId="0" borderId="6" xfId="0" applyNumberFormat="1" applyFont="1" applyBorder="1" applyAlignment="1">
      <alignment horizontal="center"/>
    </xf>
    <xf numFmtId="0" fontId="2" fillId="0" borderId="10" xfId="0" applyFont="1" applyBorder="1"/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9" fillId="2" borderId="10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1" xfId="0" applyFont="1" applyBorder="1"/>
    <xf numFmtId="0" fontId="2" fillId="0" borderId="20" xfId="0" applyFont="1" applyBorder="1"/>
    <xf numFmtId="0" fontId="2" fillId="0" borderId="13" xfId="0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textRotation="90"/>
    </xf>
    <xf numFmtId="1" fontId="2" fillId="3" borderId="6" xfId="0" applyNumberFormat="1" applyFont="1" applyFill="1" applyBorder="1" applyAlignment="1">
      <alignment horizontal="center" vertical="center"/>
    </xf>
    <xf numFmtId="1" fontId="9" fillId="3" borderId="6" xfId="0" applyNumberFormat="1" applyFont="1" applyFill="1" applyBorder="1" applyAlignment="1">
      <alignment horizontal="center" vertical="center"/>
    </xf>
    <xf numFmtId="1" fontId="10" fillId="3" borderId="6" xfId="0" applyNumberFormat="1" applyFont="1" applyFill="1" applyBorder="1" applyAlignment="1">
      <alignment horizontal="center" vertical="center"/>
    </xf>
    <xf numFmtId="1" fontId="11" fillId="0" borderId="43" xfId="0" applyNumberFormat="1" applyFont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9" fillId="2" borderId="25" xfId="0" applyFont="1" applyFill="1" applyBorder="1" applyAlignment="1">
      <alignment horizontal="right" vertical="center"/>
    </xf>
    <xf numFmtId="0" fontId="9" fillId="10" borderId="8" xfId="0" applyFont="1" applyFill="1" applyBorder="1" applyAlignment="1">
      <alignment horizontal="center" vertical="center"/>
    </xf>
    <xf numFmtId="1" fontId="9" fillId="10" borderId="7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left" vertical="center"/>
    </xf>
    <xf numFmtId="0" fontId="2" fillId="0" borderId="28" xfId="0" applyFont="1" applyFill="1" applyBorder="1" applyAlignment="1" applyProtection="1">
      <alignment horizontal="left" vertical="center"/>
    </xf>
    <xf numFmtId="0" fontId="9" fillId="0" borderId="0" xfId="0" applyFont="1" applyAlignment="1">
      <alignment horizontal="center" vertical="center"/>
    </xf>
    <xf numFmtId="164" fontId="9" fillId="0" borderId="28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5" fontId="2" fillId="0" borderId="28" xfId="0" applyNumberFormat="1" applyFont="1" applyFill="1" applyBorder="1" applyAlignment="1" applyProtection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16" fillId="0" borderId="28" xfId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0" fontId="17" fillId="0" borderId="28" xfId="1" applyFont="1" applyFill="1" applyBorder="1" applyAlignment="1" applyProtection="1">
      <alignment horizontal="left" vertical="center"/>
    </xf>
    <xf numFmtId="0" fontId="16" fillId="0" borderId="28" xfId="1" applyFont="1" applyFill="1" applyBorder="1" applyAlignment="1" applyProtection="1">
      <alignment horizontal="left" vertical="center"/>
    </xf>
    <xf numFmtId="0" fontId="16" fillId="0" borderId="28" xfId="1" applyFont="1" applyBorder="1" applyAlignment="1" applyProtection="1">
      <alignment horizontal="left" vertical="center"/>
    </xf>
    <xf numFmtId="165" fontId="2" fillId="0" borderId="28" xfId="0" applyNumberFormat="1" applyFont="1" applyFill="1" applyBorder="1" applyAlignment="1" applyProtection="1">
      <alignment horizontal="right" vertical="center"/>
    </xf>
    <xf numFmtId="0" fontId="0" fillId="0" borderId="28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19" fillId="2" borderId="7" xfId="0" applyNumberFormat="1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18" fillId="0" borderId="28" xfId="1" applyFont="1" applyFill="1" applyBorder="1" applyAlignment="1" applyProtection="1">
      <alignment horizontal="left" vertical="center"/>
    </xf>
    <xf numFmtId="0" fontId="17" fillId="0" borderId="28" xfId="1" applyFont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/>
    </xf>
    <xf numFmtId="165" fontId="2" fillId="0" borderId="47" xfId="0" applyNumberFormat="1" applyFont="1" applyFill="1" applyBorder="1" applyAlignment="1" applyProtection="1">
      <alignment horizontal="right" vertical="center"/>
    </xf>
    <xf numFmtId="0" fontId="0" fillId="0" borderId="47" xfId="0" applyBorder="1" applyAlignment="1">
      <alignment horizontal="right" vertical="center"/>
    </xf>
    <xf numFmtId="0" fontId="2" fillId="10" borderId="52" xfId="0" applyFont="1" applyFill="1" applyBorder="1" applyAlignment="1">
      <alignment horizontal="center" vertical="center"/>
    </xf>
    <xf numFmtId="0" fontId="2" fillId="10" borderId="48" xfId="0" applyFont="1" applyFill="1" applyBorder="1" applyAlignment="1">
      <alignment vertical="center"/>
    </xf>
    <xf numFmtId="165" fontId="2" fillId="10" borderId="48" xfId="0" applyNumberFormat="1" applyFont="1" applyFill="1" applyBorder="1" applyAlignment="1" applyProtection="1">
      <alignment horizontal="right" vertical="center"/>
    </xf>
    <xf numFmtId="0" fontId="0" fillId="10" borderId="48" xfId="0" applyFill="1" applyBorder="1" applyAlignment="1">
      <alignment horizontal="right" vertical="center"/>
    </xf>
    <xf numFmtId="0" fontId="2" fillId="10" borderId="53" xfId="0" applyFont="1" applyFill="1" applyBorder="1" applyAlignment="1">
      <alignment vertical="center"/>
    </xf>
    <xf numFmtId="0" fontId="2" fillId="10" borderId="54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vertical="center"/>
    </xf>
    <xf numFmtId="165" fontId="2" fillId="10" borderId="28" xfId="0" applyNumberFormat="1" applyFont="1" applyFill="1" applyBorder="1" applyAlignment="1" applyProtection="1">
      <alignment horizontal="right" vertical="center"/>
    </xf>
    <xf numFmtId="0" fontId="0" fillId="10" borderId="28" xfId="0" applyFill="1" applyBorder="1" applyAlignment="1">
      <alignment horizontal="right" vertical="center"/>
    </xf>
    <xf numFmtId="0" fontId="2" fillId="10" borderId="55" xfId="0" applyFont="1" applyFill="1" applyBorder="1" applyAlignment="1">
      <alignment vertical="center"/>
    </xf>
    <xf numFmtId="0" fontId="2" fillId="10" borderId="56" xfId="0" applyFont="1" applyFill="1" applyBorder="1" applyAlignment="1">
      <alignment horizontal="center" vertical="center"/>
    </xf>
    <xf numFmtId="0" fontId="2" fillId="10" borderId="57" xfId="0" applyFont="1" applyFill="1" applyBorder="1" applyAlignment="1">
      <alignment vertical="center"/>
    </xf>
    <xf numFmtId="165" fontId="2" fillId="10" borderId="57" xfId="0" applyNumberFormat="1" applyFont="1" applyFill="1" applyBorder="1" applyAlignment="1" applyProtection="1">
      <alignment horizontal="right" vertical="center"/>
    </xf>
    <xf numFmtId="0" fontId="0" fillId="10" borderId="57" xfId="0" applyFill="1" applyBorder="1" applyAlignment="1">
      <alignment horizontal="right" vertical="center"/>
    </xf>
    <xf numFmtId="0" fontId="2" fillId="10" borderId="58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/>
    </xf>
    <xf numFmtId="165" fontId="2" fillId="0" borderId="51" xfId="0" applyNumberFormat="1" applyFont="1" applyFill="1" applyBorder="1" applyAlignment="1" applyProtection="1">
      <alignment horizontal="right" vertical="center"/>
    </xf>
    <xf numFmtId="0" fontId="0" fillId="0" borderId="51" xfId="0" applyBorder="1" applyAlignment="1">
      <alignment horizontal="right" vertical="center"/>
    </xf>
    <xf numFmtId="0" fontId="2" fillId="0" borderId="51" xfId="0" applyFont="1" applyFill="1" applyBorder="1" applyAlignment="1">
      <alignment horizontal="left" vertical="center"/>
    </xf>
    <xf numFmtId="1" fontId="2" fillId="10" borderId="6" xfId="0" applyNumberFormat="1" applyFont="1" applyFill="1" applyBorder="1" applyAlignment="1">
      <alignment horizontal="center" vertical="center"/>
    </xf>
    <xf numFmtId="1" fontId="2" fillId="10" borderId="7" xfId="0" applyNumberFormat="1" applyFont="1" applyFill="1" applyBorder="1" applyAlignment="1">
      <alignment horizontal="center" vertical="center"/>
    </xf>
    <xf numFmtId="1" fontId="2" fillId="10" borderId="9" xfId="0" applyNumberFormat="1" applyFont="1" applyFill="1" applyBorder="1" applyAlignment="1">
      <alignment horizontal="center" vertical="center"/>
    </xf>
    <xf numFmtId="1" fontId="2" fillId="10" borderId="17" xfId="0" applyNumberFormat="1" applyFont="1" applyFill="1" applyBorder="1" applyAlignment="1">
      <alignment horizontal="center" vertical="center"/>
    </xf>
    <xf numFmtId="0" fontId="2" fillId="11" borderId="22" xfId="0" applyFont="1" applyFill="1" applyBorder="1" applyAlignment="1">
      <alignment horizontal="center" textRotation="90"/>
    </xf>
    <xf numFmtId="1" fontId="2" fillId="10" borderId="4" xfId="0" applyNumberFormat="1" applyFont="1" applyFill="1" applyBorder="1" applyAlignment="1">
      <alignment horizontal="center" vertical="center"/>
    </xf>
    <xf numFmtId="1" fontId="2" fillId="10" borderId="5" xfId="0" applyNumberFormat="1" applyFont="1" applyFill="1" applyBorder="1" applyAlignment="1">
      <alignment horizontal="center" vertical="center"/>
    </xf>
    <xf numFmtId="0" fontId="2" fillId="12" borderId="52" xfId="0" applyFont="1" applyFill="1" applyBorder="1" applyAlignment="1">
      <alignment horizontal="center" vertical="center"/>
    </xf>
    <xf numFmtId="0" fontId="2" fillId="12" borderId="48" xfId="0" applyFont="1" applyFill="1" applyBorder="1" applyAlignment="1">
      <alignment vertical="center"/>
    </xf>
    <xf numFmtId="165" fontId="2" fillId="12" borderId="48" xfId="0" applyNumberFormat="1" applyFont="1" applyFill="1" applyBorder="1" applyAlignment="1" applyProtection="1">
      <alignment horizontal="right" vertical="center"/>
    </xf>
    <xf numFmtId="0" fontId="0" fillId="12" borderId="48" xfId="0" applyFill="1" applyBorder="1" applyAlignment="1">
      <alignment horizontal="right" vertical="center"/>
    </xf>
    <xf numFmtId="0" fontId="2" fillId="12" borderId="53" xfId="0" applyFont="1" applyFill="1" applyBorder="1" applyAlignment="1">
      <alignment vertical="center"/>
    </xf>
    <xf numFmtId="0" fontId="2" fillId="12" borderId="56" xfId="0" applyFont="1" applyFill="1" applyBorder="1" applyAlignment="1">
      <alignment horizontal="center" vertical="center"/>
    </xf>
    <xf numFmtId="0" fontId="2" fillId="12" borderId="57" xfId="0" applyFont="1" applyFill="1" applyBorder="1" applyAlignment="1">
      <alignment vertical="center"/>
    </xf>
    <xf numFmtId="165" fontId="2" fillId="12" borderId="57" xfId="0" applyNumberFormat="1" applyFont="1" applyFill="1" applyBorder="1" applyAlignment="1" applyProtection="1">
      <alignment horizontal="right" vertical="center"/>
    </xf>
    <xf numFmtId="0" fontId="0" fillId="12" borderId="57" xfId="0" applyFill="1" applyBorder="1" applyAlignment="1">
      <alignment horizontal="right" vertical="center"/>
    </xf>
    <xf numFmtId="0" fontId="2" fillId="12" borderId="58" xfId="0" applyFont="1" applyFill="1" applyBorder="1" applyAlignment="1">
      <alignment vertical="center"/>
    </xf>
    <xf numFmtId="1" fontId="2" fillId="12" borderId="7" xfId="0" applyNumberFormat="1" applyFont="1" applyFill="1" applyBorder="1" applyAlignment="1">
      <alignment horizontal="center" vertical="center"/>
    </xf>
    <xf numFmtId="1" fontId="2" fillId="12" borderId="6" xfId="0" applyNumberFormat="1" applyFont="1" applyFill="1" applyBorder="1" applyAlignment="1">
      <alignment horizontal="center" vertical="center"/>
    </xf>
    <xf numFmtId="1" fontId="2" fillId="12" borderId="9" xfId="0" applyNumberFormat="1" applyFont="1" applyFill="1" applyBorder="1" applyAlignment="1">
      <alignment horizontal="center" vertical="center"/>
    </xf>
    <xf numFmtId="1" fontId="2" fillId="12" borderId="4" xfId="0" applyNumberFormat="1" applyFont="1" applyFill="1" applyBorder="1" applyAlignment="1">
      <alignment horizontal="center" vertical="center"/>
    </xf>
    <xf numFmtId="1" fontId="11" fillId="10" borderId="20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1" fontId="11" fillId="12" borderId="20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3" borderId="52" xfId="0" applyFont="1" applyFill="1" applyBorder="1" applyAlignment="1">
      <alignment horizontal="center" vertical="center"/>
    </xf>
    <xf numFmtId="0" fontId="2" fillId="13" borderId="48" xfId="0" applyFont="1" applyFill="1" applyBorder="1" applyAlignment="1">
      <alignment vertical="center"/>
    </xf>
    <xf numFmtId="165" fontId="2" fillId="13" borderId="48" xfId="0" applyNumberFormat="1" applyFont="1" applyFill="1" applyBorder="1" applyAlignment="1" applyProtection="1">
      <alignment horizontal="right" vertical="center"/>
    </xf>
    <xf numFmtId="0" fontId="0" fillId="13" borderId="48" xfId="0" applyFill="1" applyBorder="1" applyAlignment="1">
      <alignment horizontal="right" vertical="center"/>
    </xf>
    <xf numFmtId="0" fontId="2" fillId="13" borderId="53" xfId="0" applyFont="1" applyFill="1" applyBorder="1" applyAlignment="1">
      <alignment vertical="center"/>
    </xf>
    <xf numFmtId="0" fontId="2" fillId="13" borderId="56" xfId="0" applyFont="1" applyFill="1" applyBorder="1" applyAlignment="1">
      <alignment horizontal="center" vertical="center"/>
    </xf>
    <xf numFmtId="0" fontId="2" fillId="13" borderId="57" xfId="0" applyFont="1" applyFill="1" applyBorder="1" applyAlignment="1">
      <alignment vertical="center"/>
    </xf>
    <xf numFmtId="165" fontId="2" fillId="13" borderId="57" xfId="0" applyNumberFormat="1" applyFont="1" applyFill="1" applyBorder="1" applyAlignment="1" applyProtection="1">
      <alignment horizontal="right" vertical="center"/>
    </xf>
    <xf numFmtId="0" fontId="0" fillId="13" borderId="57" xfId="0" applyFill="1" applyBorder="1" applyAlignment="1">
      <alignment horizontal="right" vertical="center"/>
    </xf>
    <xf numFmtId="0" fontId="2" fillId="13" borderId="58" xfId="0" applyFont="1" applyFill="1" applyBorder="1" applyAlignment="1">
      <alignment vertical="center"/>
    </xf>
    <xf numFmtId="1" fontId="2" fillId="13" borderId="7" xfId="0" applyNumberFormat="1" applyFont="1" applyFill="1" applyBorder="1" applyAlignment="1">
      <alignment horizontal="center" vertical="center"/>
    </xf>
    <xf numFmtId="1" fontId="2" fillId="13" borderId="9" xfId="0" applyNumberFormat="1" applyFont="1" applyFill="1" applyBorder="1" applyAlignment="1">
      <alignment horizontal="center" vertical="center"/>
    </xf>
    <xf numFmtId="1" fontId="11" fillId="13" borderId="20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1" fontId="2" fillId="13" borderId="17" xfId="0" applyNumberFormat="1" applyFont="1" applyFill="1" applyBorder="1" applyAlignment="1">
      <alignment horizontal="center" vertical="center"/>
    </xf>
    <xf numFmtId="1" fontId="2" fillId="13" borderId="5" xfId="0" applyNumberFormat="1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/>
    <xf numFmtId="0" fontId="12" fillId="0" borderId="37" xfId="0" applyFont="1" applyBorder="1" applyAlignment="1" applyProtection="1">
      <alignment horizontal="right" vertical="center" textRotation="90"/>
      <protection hidden="1"/>
    </xf>
    <xf numFmtId="0" fontId="7" fillId="0" borderId="38" xfId="0" applyFont="1" applyBorder="1" applyAlignment="1"/>
    <xf numFmtId="0" fontId="7" fillId="0" borderId="39" xfId="0" applyFont="1" applyBorder="1" applyAlignment="1"/>
    <xf numFmtId="0" fontId="6" fillId="0" borderId="33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4" borderId="33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6" fillId="6" borderId="33" xfId="0" applyFont="1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textRotation="90"/>
    </xf>
    <xf numFmtId="0" fontId="0" fillId="0" borderId="29" xfId="0" applyBorder="1" applyAlignment="1">
      <alignment horizontal="center"/>
    </xf>
    <xf numFmtId="1" fontId="2" fillId="0" borderId="37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6" fillId="0" borderId="41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26" xfId="0" applyFont="1" applyBorder="1" applyAlignment="1"/>
    <xf numFmtId="0" fontId="2" fillId="0" borderId="7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2" fillId="14" borderId="59" xfId="0" applyFont="1" applyFill="1" applyBorder="1" applyAlignment="1">
      <alignment horizontal="center" vertical="center"/>
    </xf>
    <xf numFmtId="0" fontId="2" fillId="14" borderId="60" xfId="0" applyFont="1" applyFill="1" applyBorder="1" applyAlignment="1">
      <alignment vertical="center"/>
    </xf>
    <xf numFmtId="165" fontId="2" fillId="14" borderId="60" xfId="0" applyNumberFormat="1" applyFont="1" applyFill="1" applyBorder="1" applyAlignment="1" applyProtection="1">
      <alignment horizontal="right" vertical="center"/>
    </xf>
    <xf numFmtId="0" fontId="0" fillId="14" borderId="60" xfId="0" applyFill="1" applyBorder="1" applyAlignment="1">
      <alignment horizontal="right" vertical="center"/>
    </xf>
    <xf numFmtId="0" fontId="2" fillId="14" borderId="61" xfId="0" applyFont="1" applyFill="1" applyBorder="1" applyAlignment="1">
      <alignment vertical="center"/>
    </xf>
    <xf numFmtId="1" fontId="2" fillId="14" borderId="9" xfId="0" applyNumberFormat="1" applyFont="1" applyFill="1" applyBorder="1" applyAlignment="1">
      <alignment horizontal="center" vertical="center"/>
    </xf>
    <xf numFmtId="1" fontId="11" fillId="14" borderId="20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1" fontId="2" fillId="14" borderId="7" xfId="0" applyNumberFormat="1" applyFont="1" applyFill="1" applyBorder="1" applyAlignment="1">
      <alignment horizontal="center" vertical="center"/>
    </xf>
    <xf numFmtId="1" fontId="2" fillId="14" borderId="5" xfId="0" applyNumberFormat="1" applyFont="1" applyFill="1" applyBorder="1" applyAlignment="1">
      <alignment horizontal="center" vertical="center"/>
    </xf>
    <xf numFmtId="1" fontId="2" fillId="0" borderId="51" xfId="0" applyNumberFormat="1" applyFont="1" applyFill="1" applyBorder="1" applyAlignment="1">
      <alignment horizontal="left" vertical="center"/>
    </xf>
    <xf numFmtId="1" fontId="9" fillId="15" borderId="7" xfId="0" applyNumberFormat="1" applyFont="1" applyFill="1" applyBorder="1" applyAlignment="1">
      <alignment horizontal="center" vertical="center"/>
    </xf>
    <xf numFmtId="0" fontId="8" fillId="16" borderId="30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left" vertical="center"/>
    </xf>
    <xf numFmtId="0" fontId="9" fillId="16" borderId="31" xfId="0" applyFont="1" applyFill="1" applyBorder="1" applyAlignment="1">
      <alignment horizontal="left" vertical="center"/>
    </xf>
    <xf numFmtId="0" fontId="9" fillId="16" borderId="30" xfId="0" applyFont="1" applyFill="1" applyBorder="1" applyAlignment="1">
      <alignment horizontal="center" vertical="center"/>
    </xf>
    <xf numFmtId="1" fontId="9" fillId="16" borderId="17" xfId="0" applyNumberFormat="1" applyFont="1" applyFill="1" applyBorder="1" applyAlignment="1">
      <alignment horizontal="center" vertical="center"/>
    </xf>
    <xf numFmtId="164" fontId="9" fillId="16" borderId="17" xfId="0" applyNumberFormat="1" applyFont="1" applyFill="1" applyBorder="1" applyAlignment="1">
      <alignment horizontal="center" vertical="center"/>
    </xf>
    <xf numFmtId="164" fontId="9" fillId="16" borderId="32" xfId="0" applyNumberFormat="1" applyFont="1" applyFill="1" applyBorder="1" applyAlignment="1">
      <alignment horizontal="center" vertical="center"/>
    </xf>
    <xf numFmtId="0" fontId="8" fillId="16" borderId="8" xfId="0" applyFont="1" applyFill="1" applyBorder="1" applyAlignment="1">
      <alignment horizontal="center" vertical="center"/>
    </xf>
    <xf numFmtId="0" fontId="9" fillId="16" borderId="4" xfId="0" applyFont="1" applyFill="1" applyBorder="1" applyAlignment="1">
      <alignment horizontal="left" vertical="center"/>
    </xf>
    <xf numFmtId="0" fontId="9" fillId="16" borderId="25" xfId="0" applyFont="1" applyFill="1" applyBorder="1" applyAlignment="1">
      <alignment horizontal="left" vertical="center"/>
    </xf>
    <xf numFmtId="0" fontId="9" fillId="16" borderId="8" xfId="0" applyFont="1" applyFill="1" applyBorder="1" applyAlignment="1">
      <alignment horizontal="center" vertical="center"/>
    </xf>
    <xf numFmtId="1" fontId="9" fillId="16" borderId="7" xfId="0" applyNumberFormat="1" applyFont="1" applyFill="1" applyBorder="1" applyAlignment="1">
      <alignment horizontal="center" vertical="center"/>
    </xf>
    <xf numFmtId="164" fontId="9" fillId="16" borderId="7" xfId="0" applyNumberFormat="1" applyFont="1" applyFill="1" applyBorder="1" applyAlignment="1">
      <alignment horizontal="center" vertical="center"/>
    </xf>
    <xf numFmtId="164" fontId="9" fillId="16" borderId="10" xfId="0" applyNumberFormat="1" applyFont="1" applyFill="1" applyBorder="1" applyAlignment="1">
      <alignment horizontal="center" vertical="center"/>
    </xf>
    <xf numFmtId="0" fontId="8" fillId="16" borderId="14" xfId="0" applyFont="1" applyFill="1" applyBorder="1" applyAlignment="1">
      <alignment horizontal="center" vertical="center"/>
    </xf>
    <xf numFmtId="0" fontId="9" fillId="16" borderId="16" xfId="0" applyFont="1" applyFill="1" applyBorder="1" applyAlignment="1">
      <alignment horizontal="left" vertical="center"/>
    </xf>
    <xf numFmtId="0" fontId="9" fillId="16" borderId="26" xfId="0" applyFont="1" applyFill="1" applyBorder="1" applyAlignment="1">
      <alignment horizontal="left" vertical="center"/>
    </xf>
    <xf numFmtId="0" fontId="9" fillId="16" borderId="14" xfId="0" applyFont="1" applyFill="1" applyBorder="1" applyAlignment="1">
      <alignment horizontal="center" vertical="center"/>
    </xf>
    <xf numFmtId="1" fontId="9" fillId="16" borderId="9" xfId="0" applyNumberFormat="1" applyFont="1" applyFill="1" applyBorder="1" applyAlignment="1">
      <alignment horizontal="center" vertical="center"/>
    </xf>
    <xf numFmtId="164" fontId="9" fillId="16" borderId="9" xfId="0" applyNumberFormat="1" applyFont="1" applyFill="1" applyBorder="1" applyAlignment="1">
      <alignment horizontal="center" vertical="center"/>
    </xf>
    <xf numFmtId="164" fontId="9" fillId="16" borderId="11" xfId="0" applyNumberFormat="1" applyFont="1" applyFill="1" applyBorder="1" applyAlignment="1">
      <alignment horizontal="center" vertical="center"/>
    </xf>
    <xf numFmtId="1" fontId="2" fillId="16" borderId="9" xfId="0" applyNumberFormat="1" applyFont="1" applyFill="1" applyBorder="1" applyAlignment="1">
      <alignment horizontal="center" vertical="center"/>
    </xf>
    <xf numFmtId="1" fontId="11" fillId="16" borderId="20" xfId="0" applyNumberFormat="1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1" fontId="2" fillId="16" borderId="12" xfId="0" applyNumberFormat="1" applyFont="1" applyFill="1" applyBorder="1" applyAlignment="1">
      <alignment horizontal="center" vertical="center"/>
    </xf>
    <xf numFmtId="1" fontId="2" fillId="16" borderId="6" xfId="0" applyNumberFormat="1" applyFont="1" applyFill="1" applyBorder="1" applyAlignment="1">
      <alignment horizontal="center" vertical="center"/>
    </xf>
    <xf numFmtId="1" fontId="2" fillId="16" borderId="16" xfId="0" applyNumberFormat="1" applyFont="1" applyFill="1" applyBorder="1" applyAlignment="1">
      <alignment horizontal="center" vertical="center"/>
    </xf>
    <xf numFmtId="1" fontId="2" fillId="16" borderId="7" xfId="0" applyNumberFormat="1" applyFont="1" applyFill="1" applyBorder="1" applyAlignment="1">
      <alignment horizontal="center" vertical="center"/>
    </xf>
    <xf numFmtId="1" fontId="2" fillId="16" borderId="17" xfId="0" applyNumberFormat="1" applyFont="1" applyFill="1" applyBorder="1" applyAlignment="1">
      <alignment horizontal="center" vertical="center"/>
    </xf>
    <xf numFmtId="0" fontId="2" fillId="16" borderId="59" xfId="0" applyFont="1" applyFill="1" applyBorder="1" applyAlignment="1">
      <alignment vertical="center"/>
    </xf>
    <xf numFmtId="0" fontId="2" fillId="16" borderId="60" xfId="0" applyFont="1" applyFill="1" applyBorder="1" applyAlignment="1">
      <alignment horizontal="left" vertical="center"/>
    </xf>
    <xf numFmtId="0" fontId="2" fillId="16" borderId="60" xfId="0" applyFont="1" applyFill="1" applyBorder="1" applyAlignment="1">
      <alignment vertical="center"/>
    </xf>
    <xf numFmtId="0" fontId="9" fillId="16" borderId="61" xfId="0" applyFont="1" applyFill="1" applyBorder="1" applyAlignment="1">
      <alignment vertical="center"/>
    </xf>
    <xf numFmtId="0" fontId="2" fillId="16" borderId="52" xfId="0" applyFont="1" applyFill="1" applyBorder="1" applyAlignment="1">
      <alignment horizontal="center" vertical="center"/>
    </xf>
    <xf numFmtId="0" fontId="2" fillId="16" borderId="48" xfId="0" applyFont="1" applyFill="1" applyBorder="1" applyAlignment="1">
      <alignment vertical="center"/>
    </xf>
    <xf numFmtId="165" fontId="2" fillId="16" borderId="48" xfId="0" applyNumberFormat="1" applyFont="1" applyFill="1" applyBorder="1" applyAlignment="1" applyProtection="1">
      <alignment horizontal="right" vertical="center"/>
    </xf>
    <xf numFmtId="0" fontId="0" fillId="16" borderId="48" xfId="0" applyFill="1" applyBorder="1" applyAlignment="1">
      <alignment horizontal="right" vertical="center"/>
    </xf>
    <xf numFmtId="0" fontId="2" fillId="16" borderId="53" xfId="0" applyFont="1" applyFill="1" applyBorder="1" applyAlignment="1">
      <alignment vertical="center"/>
    </xf>
    <xf numFmtId="0" fontId="2" fillId="16" borderId="54" xfId="0" applyFont="1" applyFill="1" applyBorder="1" applyAlignment="1">
      <alignment horizontal="center" vertical="center"/>
    </xf>
    <xf numFmtId="0" fontId="2" fillId="16" borderId="28" xfId="0" applyFont="1" applyFill="1" applyBorder="1" applyAlignment="1">
      <alignment vertical="center"/>
    </xf>
    <xf numFmtId="165" fontId="2" fillId="16" borderId="28" xfId="0" applyNumberFormat="1" applyFont="1" applyFill="1" applyBorder="1" applyAlignment="1" applyProtection="1">
      <alignment horizontal="right" vertical="center"/>
    </xf>
    <xf numFmtId="0" fontId="0" fillId="16" borderId="28" xfId="0" applyFill="1" applyBorder="1" applyAlignment="1">
      <alignment horizontal="right" vertical="center"/>
    </xf>
    <xf numFmtId="0" fontId="2" fillId="16" borderId="55" xfId="0" applyFont="1" applyFill="1" applyBorder="1" applyAlignment="1">
      <alignment vertical="center"/>
    </xf>
    <xf numFmtId="0" fontId="2" fillId="16" borderId="56" xfId="0" applyFont="1" applyFill="1" applyBorder="1" applyAlignment="1">
      <alignment horizontal="center" vertical="center"/>
    </xf>
    <xf numFmtId="0" fontId="2" fillId="16" borderId="57" xfId="0" applyFont="1" applyFill="1" applyBorder="1" applyAlignment="1">
      <alignment vertical="center"/>
    </xf>
    <xf numFmtId="165" fontId="2" fillId="16" borderId="57" xfId="0" applyNumberFormat="1" applyFont="1" applyFill="1" applyBorder="1" applyAlignment="1" applyProtection="1">
      <alignment horizontal="right" vertical="center"/>
    </xf>
    <xf numFmtId="0" fontId="0" fillId="16" borderId="57" xfId="0" applyFill="1" applyBorder="1" applyAlignment="1">
      <alignment horizontal="right" vertical="center"/>
    </xf>
    <xf numFmtId="0" fontId="2" fillId="16" borderId="58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66FF99"/>
      <color rgb="FF00FF00"/>
      <color rgb="FFCCFFCC"/>
      <color rgb="FFFF9900"/>
      <color rgb="FFCCCC00"/>
      <color rgb="FF00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ifonovi@rambler.ru" TargetMode="External"/><Relationship Id="rId18" Type="http://schemas.openxmlformats.org/officeDocument/2006/relationships/hyperlink" Target="mailto:10-tregubow-10@inbox.ru" TargetMode="External"/><Relationship Id="rId26" Type="http://schemas.openxmlformats.org/officeDocument/2006/relationships/hyperlink" Target="mailto:ryabetc@yandex.ru" TargetMode="External"/><Relationship Id="rId21" Type="http://schemas.openxmlformats.org/officeDocument/2006/relationships/hyperlink" Target="mailto:hmaosut@mail.ru" TargetMode="External"/><Relationship Id="rId34" Type="http://schemas.openxmlformats.org/officeDocument/2006/relationships/hyperlink" Target="mailto:doubleserg2@gmail.com" TargetMode="External"/><Relationship Id="rId7" Type="http://schemas.openxmlformats.org/officeDocument/2006/relationships/hyperlink" Target="mailto:andrey68@rambler.ru" TargetMode="External"/><Relationship Id="rId12" Type="http://schemas.openxmlformats.org/officeDocument/2006/relationships/hyperlink" Target="mailto:a.kupets69@mail.ru" TargetMode="External"/><Relationship Id="rId17" Type="http://schemas.openxmlformats.org/officeDocument/2006/relationships/hyperlink" Target="mailto:ussr1972@mail.ru" TargetMode="External"/><Relationship Id="rId25" Type="http://schemas.openxmlformats.org/officeDocument/2006/relationships/hyperlink" Target="mailto:nikolayf2d@mail.ru" TargetMode="External"/><Relationship Id="rId33" Type="http://schemas.openxmlformats.org/officeDocument/2006/relationships/hyperlink" Target="mailto:79081158508@ya.ru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f2ds@mail.ru" TargetMode="External"/><Relationship Id="rId16" Type="http://schemas.openxmlformats.org/officeDocument/2006/relationships/hyperlink" Target="mailto:arashkin@bk.ru" TargetMode="External"/><Relationship Id="rId20" Type="http://schemas.openxmlformats.org/officeDocument/2006/relationships/hyperlink" Target="mailto:emp4904@mail.ru" TargetMode="External"/><Relationship Id="rId29" Type="http://schemas.openxmlformats.org/officeDocument/2006/relationships/hyperlink" Target="mailto:zdorovenko.s@mail.ru" TargetMode="External"/><Relationship Id="rId1" Type="http://schemas.openxmlformats.org/officeDocument/2006/relationships/hyperlink" Target="mailto:boyar_va@mail.ru" TargetMode="External"/><Relationship Id="rId6" Type="http://schemas.openxmlformats.org/officeDocument/2006/relationships/hyperlink" Target="mailto:andreev-f2d@mail.ru" TargetMode="External"/><Relationship Id="rId11" Type="http://schemas.openxmlformats.org/officeDocument/2006/relationships/hyperlink" Target="mailto:lexasidf2d@mail.ru" TargetMode="External"/><Relationship Id="rId24" Type="http://schemas.openxmlformats.org/officeDocument/2006/relationships/hyperlink" Target="mailto:sito-91@mail.ru" TargetMode="External"/><Relationship Id="rId32" Type="http://schemas.openxmlformats.org/officeDocument/2006/relationships/hyperlink" Target="mailto:gareev-rail@mail.ru" TargetMode="External"/><Relationship Id="rId37" Type="http://schemas.openxmlformats.org/officeDocument/2006/relationships/hyperlink" Target="mailto:01akm@rambler.ru" TargetMode="External"/><Relationship Id="rId5" Type="http://schemas.openxmlformats.org/officeDocument/2006/relationships/hyperlink" Target="mailto:sufas2010@yandex.ru" TargetMode="External"/><Relationship Id="rId15" Type="http://schemas.openxmlformats.org/officeDocument/2006/relationships/hyperlink" Target="mailto:andrey68@rambler.ru" TargetMode="External"/><Relationship Id="rId23" Type="http://schemas.openxmlformats.org/officeDocument/2006/relationships/hyperlink" Target="mailto:starmeh2005@mail.ru" TargetMode="External"/><Relationship Id="rId28" Type="http://schemas.openxmlformats.org/officeDocument/2006/relationships/hyperlink" Target="mailto:rombick@rambler.ru" TargetMode="External"/><Relationship Id="rId36" Type="http://schemas.openxmlformats.org/officeDocument/2006/relationships/hyperlink" Target="mailto:mnrsu@mail.ru" TargetMode="External"/><Relationship Id="rId10" Type="http://schemas.openxmlformats.org/officeDocument/2006/relationships/hyperlink" Target="mailto:astra-aerostyle@yandex.ru" TargetMode="External"/><Relationship Id="rId19" Type="http://schemas.openxmlformats.org/officeDocument/2006/relationships/hyperlink" Target="mailto:leduk@yandex.ru" TargetMode="External"/><Relationship Id="rId31" Type="http://schemas.openxmlformats.org/officeDocument/2006/relationships/hyperlink" Target="mailto:oltava3.oleg@yandex.ru" TargetMode="External"/><Relationship Id="rId4" Type="http://schemas.openxmlformats.org/officeDocument/2006/relationships/hyperlink" Target="mailto:mexpolimer@inbox.ru" TargetMode="External"/><Relationship Id="rId9" Type="http://schemas.openxmlformats.org/officeDocument/2006/relationships/hyperlink" Target="mailto:ril62@mail.ru" TargetMode="External"/><Relationship Id="rId14" Type="http://schemas.openxmlformats.org/officeDocument/2006/relationships/hyperlink" Target="mailto:kupaevdenis@rambler.ru" TargetMode="External"/><Relationship Id="rId22" Type="http://schemas.openxmlformats.org/officeDocument/2006/relationships/hyperlink" Target="mailto:fetisoviv5@mail.ru" TargetMode="External"/><Relationship Id="rId27" Type="http://schemas.openxmlformats.org/officeDocument/2006/relationships/hyperlink" Target="mailto:ford-tempo@mail.ru" TargetMode="External"/><Relationship Id="rId30" Type="http://schemas.openxmlformats.org/officeDocument/2006/relationships/hyperlink" Target="mailto:sheligor@yandex.ru" TargetMode="External"/><Relationship Id="rId35" Type="http://schemas.openxmlformats.org/officeDocument/2006/relationships/hyperlink" Target="mailto:01akm@rambler.ru" TargetMode="External"/><Relationship Id="rId8" Type="http://schemas.openxmlformats.org/officeDocument/2006/relationships/hyperlink" Target="mailto:ichudakova112@gmail.com" TargetMode="External"/><Relationship Id="rId3" Type="http://schemas.openxmlformats.org/officeDocument/2006/relationships/hyperlink" Target="mailto:fas_rso-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6"/>
  <sheetViews>
    <sheetView tabSelected="1" zoomScale="131" zoomScaleNormal="131" workbookViewId="0">
      <selection activeCell="BL10" sqref="BL10"/>
    </sheetView>
  </sheetViews>
  <sheetFormatPr defaultRowHeight="13.5" x14ac:dyDescent="0.25"/>
  <cols>
    <col min="1" max="1" width="2.83203125" style="23" customWidth="1"/>
    <col min="2" max="2" width="2.1640625" style="1" customWidth="1"/>
    <col min="3" max="3" width="17.83203125" style="1" customWidth="1"/>
    <col min="4" max="4" width="10.5" style="1" customWidth="1"/>
    <col min="5" max="5" width="2.1640625" style="1" customWidth="1"/>
    <col min="6" max="6" width="3.1640625" style="1" customWidth="1"/>
    <col min="7" max="7" width="4.33203125" style="1" customWidth="1"/>
    <col min="8" max="8" width="5" style="1" customWidth="1"/>
    <col min="9" max="9" width="2" style="1" customWidth="1"/>
    <col min="10" max="10" width="1.83203125" style="1" customWidth="1"/>
    <col min="11" max="12" width="2.33203125" style="1" customWidth="1"/>
    <col min="13" max="13" width="2" style="1" customWidth="1"/>
    <col min="14" max="14" width="1.83203125" style="1" customWidth="1"/>
    <col min="15" max="15" width="2.33203125" style="1" customWidth="1"/>
    <col min="16" max="17" width="1.83203125" style="1" customWidth="1"/>
    <col min="18" max="19" width="1.6640625" style="1" customWidth="1"/>
    <col min="20" max="20" width="2.33203125" style="1" customWidth="1"/>
    <col min="21" max="28" width="1.83203125" style="1" customWidth="1"/>
    <col min="29" max="29" width="2.1640625" style="1" customWidth="1"/>
    <col min="30" max="31" width="2.33203125" style="1" customWidth="1"/>
    <col min="32" max="40" width="1.83203125" style="1" customWidth="1"/>
    <col min="41" max="42" width="2.33203125" style="1" customWidth="1"/>
    <col min="43" max="44" width="1.83203125" style="1" customWidth="1"/>
    <col min="45" max="45" width="2.33203125" style="1" customWidth="1"/>
    <col min="46" max="46" width="2.1640625" style="1" customWidth="1"/>
    <col min="47" max="48" width="1.83203125" style="1" customWidth="1"/>
    <col min="49" max="49" width="2.33203125" style="1" customWidth="1"/>
    <col min="50" max="50" width="1.83203125" style="1" customWidth="1"/>
    <col min="51" max="53" width="2.33203125" style="1" customWidth="1"/>
    <col min="54" max="56" width="2" style="1" customWidth="1"/>
    <col min="57" max="57" width="2.33203125" style="1" customWidth="1"/>
    <col min="58" max="59" width="1.6640625" style="1" customWidth="1"/>
    <col min="60" max="60" width="2.33203125" style="1" customWidth="1"/>
    <col min="61" max="62" width="1.83203125" style="1" customWidth="1"/>
    <col min="63" max="64" width="2.33203125" style="1" customWidth="1"/>
    <col min="65" max="69" width="1.6640625" customWidth="1"/>
  </cols>
  <sheetData>
    <row r="1" spans="1:64" ht="15" customHeight="1" thickBot="1" x14ac:dyDescent="0.25">
      <c r="B1" s="266" t="s">
        <v>159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</row>
    <row r="2" spans="1:64" s="3" customFormat="1" ht="10.5" customHeight="1" x14ac:dyDescent="0.2">
      <c r="A2" s="285" t="s">
        <v>143</v>
      </c>
      <c r="B2" s="268" t="s">
        <v>22</v>
      </c>
      <c r="C2" s="271" t="s">
        <v>72</v>
      </c>
      <c r="D2" s="272"/>
      <c r="E2" s="276" t="s">
        <v>103</v>
      </c>
      <c r="F2" s="277"/>
      <c r="G2" s="277"/>
      <c r="H2" s="278"/>
      <c r="I2" s="263" t="s">
        <v>78</v>
      </c>
      <c r="J2" s="264"/>
      <c r="K2" s="264"/>
      <c r="L2" s="265"/>
      <c r="M2" s="260" t="s">
        <v>79</v>
      </c>
      <c r="N2" s="261"/>
      <c r="O2" s="261"/>
      <c r="P2" s="261"/>
      <c r="Q2" s="262"/>
      <c r="R2" s="273" t="s">
        <v>80</v>
      </c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79" t="s">
        <v>81</v>
      </c>
      <c r="AK2" s="280"/>
      <c r="AL2" s="280"/>
      <c r="AM2" s="280"/>
      <c r="AN2" s="280"/>
      <c r="AO2" s="281"/>
      <c r="AP2" s="258" t="s">
        <v>82</v>
      </c>
      <c r="AQ2" s="259"/>
      <c r="AR2" s="259"/>
      <c r="AS2" s="259"/>
      <c r="AT2" s="259"/>
      <c r="AU2" s="259"/>
      <c r="AV2" s="259"/>
      <c r="AW2" s="259"/>
      <c r="AX2" s="259"/>
      <c r="AY2" s="255" t="s">
        <v>77</v>
      </c>
      <c r="AZ2" s="256"/>
      <c r="BA2" s="256"/>
      <c r="BB2" s="256"/>
      <c r="BC2" s="257"/>
      <c r="BD2" s="284" t="s">
        <v>76</v>
      </c>
      <c r="BE2" s="256"/>
      <c r="BF2" s="256"/>
      <c r="BG2" s="256"/>
      <c r="BH2" s="256"/>
      <c r="BI2" s="256"/>
      <c r="BJ2" s="257"/>
      <c r="BK2" s="282" t="s">
        <v>163</v>
      </c>
      <c r="BL2" s="283"/>
    </row>
    <row r="3" spans="1:64" ht="10.5" customHeight="1" x14ac:dyDescent="0.2">
      <c r="A3" s="286"/>
      <c r="B3" s="269"/>
      <c r="C3" s="304" t="s">
        <v>65</v>
      </c>
      <c r="D3" s="305"/>
      <c r="E3" s="297" t="s">
        <v>5</v>
      </c>
      <c r="F3" s="298"/>
      <c r="G3" s="274" t="s">
        <v>7</v>
      </c>
      <c r="H3" s="275"/>
      <c r="I3" s="4" t="s">
        <v>161</v>
      </c>
      <c r="J3" s="97" t="s">
        <v>26</v>
      </c>
      <c r="K3" s="5" t="s">
        <v>33</v>
      </c>
      <c r="L3" s="5" t="s">
        <v>36</v>
      </c>
      <c r="M3" s="7" t="s">
        <v>144</v>
      </c>
      <c r="N3" s="7" t="s">
        <v>145</v>
      </c>
      <c r="O3" s="7" t="s">
        <v>51</v>
      </c>
      <c r="P3" s="7" t="s">
        <v>146</v>
      </c>
      <c r="Q3" s="7" t="s">
        <v>147</v>
      </c>
      <c r="R3" s="6" t="s">
        <v>115</v>
      </c>
      <c r="S3" s="6" t="s">
        <v>40</v>
      </c>
      <c r="T3" s="6" t="s">
        <v>73</v>
      </c>
      <c r="U3" s="6" t="s">
        <v>73</v>
      </c>
      <c r="V3" s="6" t="s">
        <v>73</v>
      </c>
      <c r="W3" s="6" t="s">
        <v>73</v>
      </c>
      <c r="X3" s="6" t="s">
        <v>73</v>
      </c>
      <c r="Y3" s="6" t="s">
        <v>73</v>
      </c>
      <c r="Z3" s="6" t="s">
        <v>73</v>
      </c>
      <c r="AA3" s="6" t="s">
        <v>73</v>
      </c>
      <c r="AB3" s="6" t="s">
        <v>73</v>
      </c>
      <c r="AC3" s="6" t="s">
        <v>11</v>
      </c>
      <c r="AD3" s="6" t="s">
        <v>9</v>
      </c>
      <c r="AE3" s="6" t="s">
        <v>9</v>
      </c>
      <c r="AF3" s="6" t="s">
        <v>9</v>
      </c>
      <c r="AG3" s="6" t="s">
        <v>9</v>
      </c>
      <c r="AH3" s="6" t="s">
        <v>9</v>
      </c>
      <c r="AI3" s="6" t="s">
        <v>9</v>
      </c>
      <c r="AJ3" s="8" t="s">
        <v>32</v>
      </c>
      <c r="AK3" s="8" t="s">
        <v>39</v>
      </c>
      <c r="AL3" s="8" t="s">
        <v>15</v>
      </c>
      <c r="AM3" s="8" t="s">
        <v>16</v>
      </c>
      <c r="AN3" s="8" t="s">
        <v>16</v>
      </c>
      <c r="AO3" s="8" t="s">
        <v>13</v>
      </c>
      <c r="AP3" s="9" t="s">
        <v>23</v>
      </c>
      <c r="AQ3" s="9" t="s">
        <v>155</v>
      </c>
      <c r="AR3" s="9" t="s">
        <v>12</v>
      </c>
      <c r="AS3" s="9" t="s">
        <v>44</v>
      </c>
      <c r="AT3" s="9" t="s">
        <v>74</v>
      </c>
      <c r="AU3" s="9" t="s">
        <v>156</v>
      </c>
      <c r="AV3" s="9" t="s">
        <v>106</v>
      </c>
      <c r="AW3" s="9" t="s">
        <v>20</v>
      </c>
      <c r="AX3" s="9" t="s">
        <v>19</v>
      </c>
      <c r="AY3" s="10">
        <v>66</v>
      </c>
      <c r="AZ3" s="10">
        <v>74</v>
      </c>
      <c r="BA3" s="10">
        <v>72</v>
      </c>
      <c r="BB3" s="10" t="s">
        <v>60</v>
      </c>
      <c r="BC3" s="10" t="s">
        <v>61</v>
      </c>
      <c r="BD3" s="2" t="s">
        <v>75</v>
      </c>
      <c r="BE3" s="2" t="s">
        <v>14</v>
      </c>
      <c r="BF3" s="2" t="s">
        <v>71</v>
      </c>
      <c r="BG3" s="2" t="s">
        <v>34</v>
      </c>
      <c r="BH3" s="2" t="s">
        <v>43</v>
      </c>
      <c r="BI3" s="2" t="s">
        <v>25</v>
      </c>
      <c r="BJ3" s="2" t="s">
        <v>59</v>
      </c>
      <c r="BK3" s="11" t="s">
        <v>10</v>
      </c>
      <c r="BL3" s="12" t="s">
        <v>38</v>
      </c>
    </row>
    <row r="4" spans="1:64" ht="111.75" customHeight="1" x14ac:dyDescent="0.2">
      <c r="A4" s="286"/>
      <c r="B4" s="269"/>
      <c r="C4" s="295" t="s">
        <v>104</v>
      </c>
      <c r="D4" s="296"/>
      <c r="E4" s="123" t="s">
        <v>105</v>
      </c>
      <c r="F4" s="124" t="s">
        <v>24</v>
      </c>
      <c r="G4" s="125" t="s">
        <v>69</v>
      </c>
      <c r="H4" s="122" t="s">
        <v>8</v>
      </c>
      <c r="I4" s="13" t="s">
        <v>162</v>
      </c>
      <c r="J4" s="98" t="s">
        <v>27</v>
      </c>
      <c r="K4" s="14" t="s">
        <v>31</v>
      </c>
      <c r="L4" s="14" t="s">
        <v>37</v>
      </c>
      <c r="M4" s="16" t="s">
        <v>148</v>
      </c>
      <c r="N4" s="16" t="s">
        <v>149</v>
      </c>
      <c r="O4" s="218" t="s">
        <v>52</v>
      </c>
      <c r="P4" s="16" t="s">
        <v>150</v>
      </c>
      <c r="Q4" s="16" t="s">
        <v>151</v>
      </c>
      <c r="R4" s="15" t="s">
        <v>114</v>
      </c>
      <c r="S4" s="15" t="s">
        <v>113</v>
      </c>
      <c r="T4" s="15" t="s">
        <v>261</v>
      </c>
      <c r="U4" s="15" t="s">
        <v>168</v>
      </c>
      <c r="V4" s="15" t="s">
        <v>169</v>
      </c>
      <c r="W4" s="15" t="s">
        <v>179</v>
      </c>
      <c r="X4" s="15" t="s">
        <v>182</v>
      </c>
      <c r="Y4" s="15" t="s">
        <v>183</v>
      </c>
      <c r="Z4" s="15" t="s">
        <v>184</v>
      </c>
      <c r="AA4" s="15" t="s">
        <v>238</v>
      </c>
      <c r="AB4" s="15" t="s">
        <v>260</v>
      </c>
      <c r="AC4" s="15" t="s">
        <v>54</v>
      </c>
      <c r="AD4" s="15" t="s">
        <v>262</v>
      </c>
      <c r="AE4" s="15" t="s">
        <v>176</v>
      </c>
      <c r="AF4" s="15" t="s">
        <v>242</v>
      </c>
      <c r="AG4" s="15" t="s">
        <v>253</v>
      </c>
      <c r="AH4" s="15" t="s">
        <v>274</v>
      </c>
      <c r="AI4" s="15" t="s">
        <v>278</v>
      </c>
      <c r="AJ4" s="17" t="s">
        <v>30</v>
      </c>
      <c r="AK4" s="17" t="s">
        <v>41</v>
      </c>
      <c r="AL4" s="17" t="s">
        <v>42</v>
      </c>
      <c r="AM4" s="17" t="s">
        <v>107</v>
      </c>
      <c r="AN4" s="17" t="s">
        <v>47</v>
      </c>
      <c r="AO4" s="17" t="s">
        <v>17</v>
      </c>
      <c r="AP4" s="18" t="s">
        <v>28</v>
      </c>
      <c r="AQ4" s="18" t="s">
        <v>154</v>
      </c>
      <c r="AR4" s="18" t="s">
        <v>83</v>
      </c>
      <c r="AS4" s="18" t="s">
        <v>46</v>
      </c>
      <c r="AT4" s="18" t="s">
        <v>48</v>
      </c>
      <c r="AU4" s="18" t="s">
        <v>157</v>
      </c>
      <c r="AV4" s="18" t="s">
        <v>158</v>
      </c>
      <c r="AW4" s="18" t="s">
        <v>21</v>
      </c>
      <c r="AX4" s="18" t="s">
        <v>18</v>
      </c>
      <c r="AY4" s="19" t="s">
        <v>53</v>
      </c>
      <c r="AZ4" s="19" t="s">
        <v>57</v>
      </c>
      <c r="BA4" s="19" t="s">
        <v>56</v>
      </c>
      <c r="BB4" s="19" t="s">
        <v>62</v>
      </c>
      <c r="BC4" s="19" t="s">
        <v>63</v>
      </c>
      <c r="BD4" s="20" t="s">
        <v>50</v>
      </c>
      <c r="BE4" s="20" t="s">
        <v>49</v>
      </c>
      <c r="BF4" s="20" t="s">
        <v>55</v>
      </c>
      <c r="BG4" s="20" t="s">
        <v>35</v>
      </c>
      <c r="BH4" s="20" t="s">
        <v>45</v>
      </c>
      <c r="BI4" s="20" t="s">
        <v>29</v>
      </c>
      <c r="BJ4" s="20" t="s">
        <v>58</v>
      </c>
      <c r="BK4" s="21" t="s">
        <v>4</v>
      </c>
      <c r="BL4" s="22" t="s">
        <v>153</v>
      </c>
    </row>
    <row r="5" spans="1:64" s="24" customFormat="1" ht="9" customHeight="1" x14ac:dyDescent="0.2">
      <c r="A5" s="286"/>
      <c r="B5" s="269"/>
      <c r="C5" s="301" t="s">
        <v>66</v>
      </c>
      <c r="D5" s="303"/>
      <c r="E5" s="74">
        <f t="shared" ref="E5:E10" si="0">COUNTIF(I5:BL5,"&gt;=0")</f>
        <v>51</v>
      </c>
      <c r="F5" s="32">
        <f t="shared" ref="F5:F10" si="1">SUM(I5:BL5)</f>
        <v>239</v>
      </c>
      <c r="G5" s="75"/>
      <c r="H5" s="76"/>
      <c r="I5" s="25"/>
      <c r="J5" s="99">
        <v>3</v>
      </c>
      <c r="K5" s="26">
        <v>3</v>
      </c>
      <c r="L5" s="26">
        <v>6</v>
      </c>
      <c r="M5" s="27">
        <v>1</v>
      </c>
      <c r="N5" s="27">
        <v>1</v>
      </c>
      <c r="O5" s="27">
        <v>8</v>
      </c>
      <c r="P5" s="27">
        <v>1</v>
      </c>
      <c r="Q5" s="27">
        <v>2</v>
      </c>
      <c r="R5" s="28">
        <v>2</v>
      </c>
      <c r="S5" s="28">
        <v>2</v>
      </c>
      <c r="T5" s="28">
        <v>40</v>
      </c>
      <c r="U5" s="28">
        <v>2</v>
      </c>
      <c r="V5" s="28">
        <v>1</v>
      </c>
      <c r="W5" s="28">
        <v>2</v>
      </c>
      <c r="X5" s="28">
        <v>2</v>
      </c>
      <c r="Y5" s="28"/>
      <c r="Z5" s="28">
        <v>1</v>
      </c>
      <c r="AA5" s="28">
        <v>1</v>
      </c>
      <c r="AB5" s="28"/>
      <c r="AC5" s="28">
        <v>6</v>
      </c>
      <c r="AD5" s="28">
        <v>11</v>
      </c>
      <c r="AE5" s="28">
        <v>12</v>
      </c>
      <c r="AF5" s="28"/>
      <c r="AG5" s="28">
        <v>1</v>
      </c>
      <c r="AH5" s="28">
        <v>2</v>
      </c>
      <c r="AI5" s="28">
        <v>1</v>
      </c>
      <c r="AJ5" s="29">
        <v>3</v>
      </c>
      <c r="AK5" s="29">
        <v>1</v>
      </c>
      <c r="AL5" s="29">
        <v>3</v>
      </c>
      <c r="AM5" s="29"/>
      <c r="AN5" s="29">
        <v>5</v>
      </c>
      <c r="AO5" s="29">
        <v>5</v>
      </c>
      <c r="AP5" s="30">
        <v>7</v>
      </c>
      <c r="AQ5" s="30">
        <v>1</v>
      </c>
      <c r="AR5" s="30">
        <v>1</v>
      </c>
      <c r="AS5" s="30">
        <v>3</v>
      </c>
      <c r="AT5" s="30">
        <v>4</v>
      </c>
      <c r="AU5" s="30">
        <v>1</v>
      </c>
      <c r="AV5" s="30">
        <v>1</v>
      </c>
      <c r="AW5" s="30">
        <v>8</v>
      </c>
      <c r="AX5" s="30">
        <v>4</v>
      </c>
      <c r="AY5" s="31">
        <v>8</v>
      </c>
      <c r="AZ5" s="31">
        <v>4</v>
      </c>
      <c r="BA5" s="31">
        <v>10</v>
      </c>
      <c r="BB5" s="31">
        <v>3</v>
      </c>
      <c r="BC5" s="31">
        <v>1</v>
      </c>
      <c r="BD5" s="32">
        <v>5</v>
      </c>
      <c r="BE5" s="32">
        <v>9</v>
      </c>
      <c r="BF5" s="32">
        <v>3</v>
      </c>
      <c r="BG5" s="32">
        <v>1</v>
      </c>
      <c r="BH5" s="32">
        <v>10</v>
      </c>
      <c r="BI5" s="32">
        <v>5</v>
      </c>
      <c r="BJ5" s="32">
        <v>1</v>
      </c>
      <c r="BK5" s="33">
        <v>14</v>
      </c>
      <c r="BL5" s="34">
        <v>7</v>
      </c>
    </row>
    <row r="6" spans="1:64" s="24" customFormat="1" ht="9" customHeight="1" x14ac:dyDescent="0.25">
      <c r="A6" s="286"/>
      <c r="B6" s="269"/>
      <c r="C6" s="301" t="s">
        <v>67</v>
      </c>
      <c r="D6" s="302"/>
      <c r="E6" s="74">
        <f t="shared" si="0"/>
        <v>32</v>
      </c>
      <c r="F6" s="32">
        <f t="shared" si="1"/>
        <v>73</v>
      </c>
      <c r="G6" s="77"/>
      <c r="H6" s="78"/>
      <c r="I6" s="25"/>
      <c r="J6" s="99"/>
      <c r="K6" s="26"/>
      <c r="L6" s="26"/>
      <c r="M6" s="27"/>
      <c r="N6" s="27"/>
      <c r="O6" s="27">
        <v>2</v>
      </c>
      <c r="P6" s="27">
        <v>1</v>
      </c>
      <c r="Q6" s="27">
        <v>1</v>
      </c>
      <c r="R6" s="28"/>
      <c r="S6" s="28">
        <v>2</v>
      </c>
      <c r="T6" s="28">
        <v>10</v>
      </c>
      <c r="U6" s="28"/>
      <c r="V6" s="28"/>
      <c r="W6" s="28"/>
      <c r="X6" s="28">
        <v>1</v>
      </c>
      <c r="Y6" s="28">
        <v>1</v>
      </c>
      <c r="Z6" s="28"/>
      <c r="AA6" s="28"/>
      <c r="AB6" s="28">
        <v>2</v>
      </c>
      <c r="AC6" s="28">
        <v>3</v>
      </c>
      <c r="AD6" s="28">
        <v>6</v>
      </c>
      <c r="AE6" s="28">
        <v>1</v>
      </c>
      <c r="AF6" s="28"/>
      <c r="AG6" s="28"/>
      <c r="AH6" s="28"/>
      <c r="AI6" s="28">
        <v>1</v>
      </c>
      <c r="AJ6" s="29">
        <v>1</v>
      </c>
      <c r="AK6" s="29"/>
      <c r="AL6" s="29">
        <v>1</v>
      </c>
      <c r="AM6" s="29"/>
      <c r="AN6" s="29">
        <v>3</v>
      </c>
      <c r="AO6" s="29">
        <v>2</v>
      </c>
      <c r="AP6" s="30">
        <v>2</v>
      </c>
      <c r="AQ6" s="30">
        <v>1</v>
      </c>
      <c r="AR6" s="30"/>
      <c r="AS6" s="30">
        <v>2</v>
      </c>
      <c r="AT6" s="30"/>
      <c r="AU6" s="30"/>
      <c r="AV6" s="30"/>
      <c r="AW6" s="30">
        <v>4</v>
      </c>
      <c r="AX6" s="30">
        <v>1</v>
      </c>
      <c r="AY6" s="31">
        <v>4</v>
      </c>
      <c r="AZ6" s="31">
        <v>3</v>
      </c>
      <c r="BA6" s="31">
        <v>2</v>
      </c>
      <c r="BB6" s="31">
        <v>3</v>
      </c>
      <c r="BC6" s="31">
        <v>1</v>
      </c>
      <c r="BD6" s="32">
        <v>1</v>
      </c>
      <c r="BE6" s="32">
        <v>2</v>
      </c>
      <c r="BF6" s="32"/>
      <c r="BG6" s="32">
        <v>1</v>
      </c>
      <c r="BH6" s="32">
        <v>3</v>
      </c>
      <c r="BI6" s="32"/>
      <c r="BJ6" s="32"/>
      <c r="BK6" s="33">
        <v>4</v>
      </c>
      <c r="BL6" s="34">
        <v>1</v>
      </c>
    </row>
    <row r="7" spans="1:64" s="24" customFormat="1" ht="9" customHeight="1" x14ac:dyDescent="0.25">
      <c r="A7" s="286"/>
      <c r="B7" s="269"/>
      <c r="C7" s="301" t="s">
        <v>160</v>
      </c>
      <c r="D7" s="302"/>
      <c r="E7" s="74">
        <f t="shared" si="0"/>
        <v>31</v>
      </c>
      <c r="F7" s="32">
        <f t="shared" si="1"/>
        <v>196</v>
      </c>
      <c r="G7" s="77"/>
      <c r="H7" s="78"/>
      <c r="I7" s="25">
        <v>1</v>
      </c>
      <c r="J7" s="99"/>
      <c r="K7" s="26">
        <v>10</v>
      </c>
      <c r="L7" s="26">
        <v>3</v>
      </c>
      <c r="M7" s="27">
        <v>3</v>
      </c>
      <c r="N7" s="27"/>
      <c r="O7" s="27">
        <v>10</v>
      </c>
      <c r="P7" s="27">
        <v>7</v>
      </c>
      <c r="Q7" s="27">
        <v>3</v>
      </c>
      <c r="R7" s="28"/>
      <c r="S7" s="28">
        <v>5</v>
      </c>
      <c r="T7" s="28">
        <v>19</v>
      </c>
      <c r="U7" s="28"/>
      <c r="V7" s="28"/>
      <c r="W7" s="28"/>
      <c r="X7" s="28"/>
      <c r="Y7" s="28"/>
      <c r="Z7" s="28"/>
      <c r="AA7" s="28"/>
      <c r="AB7" s="28">
        <v>1</v>
      </c>
      <c r="AC7" s="28">
        <v>3</v>
      </c>
      <c r="AD7" s="28">
        <v>14</v>
      </c>
      <c r="AE7" s="28">
        <v>4</v>
      </c>
      <c r="AF7" s="28">
        <v>1</v>
      </c>
      <c r="AG7" s="28"/>
      <c r="AH7" s="28"/>
      <c r="AI7" s="28"/>
      <c r="AJ7" s="29">
        <v>1</v>
      </c>
      <c r="AK7" s="29">
        <v>1</v>
      </c>
      <c r="AL7" s="29">
        <v>1</v>
      </c>
      <c r="AM7" s="29">
        <v>1</v>
      </c>
      <c r="AN7" s="29"/>
      <c r="AO7" s="29">
        <v>12</v>
      </c>
      <c r="AP7" s="30">
        <v>2</v>
      </c>
      <c r="AQ7" s="30"/>
      <c r="AR7" s="30"/>
      <c r="AS7" s="30">
        <v>9</v>
      </c>
      <c r="AT7" s="30"/>
      <c r="AU7" s="30"/>
      <c r="AV7" s="30"/>
      <c r="AW7" s="30">
        <v>10</v>
      </c>
      <c r="AX7" s="30"/>
      <c r="AY7" s="31">
        <v>12</v>
      </c>
      <c r="AZ7" s="31">
        <v>9</v>
      </c>
      <c r="BA7" s="31">
        <v>12</v>
      </c>
      <c r="BB7" s="31">
        <v>1</v>
      </c>
      <c r="BC7" s="31"/>
      <c r="BD7" s="32"/>
      <c r="BE7" s="32">
        <v>14</v>
      </c>
      <c r="BF7" s="32">
        <v>6</v>
      </c>
      <c r="BG7" s="32"/>
      <c r="BH7" s="32">
        <v>9</v>
      </c>
      <c r="BI7" s="32"/>
      <c r="BJ7" s="32"/>
      <c r="BK7" s="33">
        <v>9</v>
      </c>
      <c r="BL7" s="34">
        <v>3</v>
      </c>
    </row>
    <row r="8" spans="1:64" s="24" customFormat="1" ht="9" customHeight="1" x14ac:dyDescent="0.25">
      <c r="A8" s="286"/>
      <c r="B8" s="269"/>
      <c r="C8" s="79"/>
      <c r="D8" s="104" t="s">
        <v>68</v>
      </c>
      <c r="E8" s="80">
        <f t="shared" si="0"/>
        <v>56</v>
      </c>
      <c r="F8" s="42">
        <f t="shared" si="1"/>
        <v>508</v>
      </c>
      <c r="G8" s="77"/>
      <c r="H8" s="78"/>
      <c r="I8" s="35">
        <v>1</v>
      </c>
      <c r="J8" s="100">
        <v>3</v>
      </c>
      <c r="K8" s="36">
        <v>13</v>
      </c>
      <c r="L8" s="36">
        <v>9</v>
      </c>
      <c r="M8" s="37">
        <v>4</v>
      </c>
      <c r="N8" s="37">
        <v>1</v>
      </c>
      <c r="O8" s="37">
        <v>20</v>
      </c>
      <c r="P8" s="37">
        <v>9</v>
      </c>
      <c r="Q8" s="37">
        <v>6</v>
      </c>
      <c r="R8" s="38">
        <v>2</v>
      </c>
      <c r="S8" s="38">
        <v>9</v>
      </c>
      <c r="T8" s="38">
        <v>69</v>
      </c>
      <c r="U8" s="38">
        <v>2</v>
      </c>
      <c r="V8" s="38">
        <v>1</v>
      </c>
      <c r="W8" s="38">
        <v>2</v>
      </c>
      <c r="X8" s="38">
        <v>3</v>
      </c>
      <c r="Y8" s="38">
        <v>1</v>
      </c>
      <c r="Z8" s="38">
        <v>1</v>
      </c>
      <c r="AA8" s="38">
        <v>1</v>
      </c>
      <c r="AB8" s="38">
        <v>3</v>
      </c>
      <c r="AC8" s="38">
        <v>12</v>
      </c>
      <c r="AD8" s="38">
        <v>31</v>
      </c>
      <c r="AE8" s="38">
        <v>17</v>
      </c>
      <c r="AF8" s="38">
        <v>1</v>
      </c>
      <c r="AG8" s="38">
        <v>1</v>
      </c>
      <c r="AH8" s="38">
        <v>2</v>
      </c>
      <c r="AI8" s="38">
        <v>2</v>
      </c>
      <c r="AJ8" s="39">
        <v>5</v>
      </c>
      <c r="AK8" s="39">
        <v>2</v>
      </c>
      <c r="AL8" s="39">
        <v>5</v>
      </c>
      <c r="AM8" s="39">
        <v>1</v>
      </c>
      <c r="AN8" s="39">
        <v>8</v>
      </c>
      <c r="AO8" s="39">
        <v>19</v>
      </c>
      <c r="AP8" s="40">
        <v>11</v>
      </c>
      <c r="AQ8" s="40">
        <v>2</v>
      </c>
      <c r="AR8" s="40">
        <v>1</v>
      </c>
      <c r="AS8" s="40">
        <v>14</v>
      </c>
      <c r="AT8" s="40">
        <v>4</v>
      </c>
      <c r="AU8" s="40">
        <v>1</v>
      </c>
      <c r="AV8" s="40">
        <v>1</v>
      </c>
      <c r="AW8" s="40">
        <v>22</v>
      </c>
      <c r="AX8" s="40">
        <v>5</v>
      </c>
      <c r="AY8" s="41">
        <v>24</v>
      </c>
      <c r="AZ8" s="41">
        <v>16</v>
      </c>
      <c r="BA8" s="41">
        <v>24</v>
      </c>
      <c r="BB8" s="41">
        <v>7</v>
      </c>
      <c r="BC8" s="41">
        <v>2</v>
      </c>
      <c r="BD8" s="42">
        <v>6</v>
      </c>
      <c r="BE8" s="42">
        <v>25</v>
      </c>
      <c r="BF8" s="42">
        <v>9</v>
      </c>
      <c r="BG8" s="42">
        <v>2</v>
      </c>
      <c r="BH8" s="42">
        <v>22</v>
      </c>
      <c r="BI8" s="42">
        <v>5</v>
      </c>
      <c r="BJ8" s="42">
        <v>1</v>
      </c>
      <c r="BK8" s="43">
        <v>27</v>
      </c>
      <c r="BL8" s="44">
        <v>11</v>
      </c>
    </row>
    <row r="9" spans="1:64" s="24" customFormat="1" ht="9" customHeight="1" x14ac:dyDescent="0.25">
      <c r="A9" s="286"/>
      <c r="B9" s="269"/>
      <c r="C9" s="81"/>
      <c r="D9" s="105" t="s">
        <v>70</v>
      </c>
      <c r="E9" s="74">
        <f t="shared" si="0"/>
        <v>19</v>
      </c>
      <c r="F9" s="32">
        <f t="shared" si="1"/>
        <v>55</v>
      </c>
      <c r="G9" s="77"/>
      <c r="H9" s="78"/>
      <c r="I9" s="45"/>
      <c r="J9" s="101">
        <v>1</v>
      </c>
      <c r="K9" s="46">
        <v>1</v>
      </c>
      <c r="L9" s="46">
        <v>2</v>
      </c>
      <c r="M9" s="47"/>
      <c r="N9" s="47"/>
      <c r="O9" s="47">
        <v>3</v>
      </c>
      <c r="P9" s="47"/>
      <c r="Q9" s="47"/>
      <c r="R9" s="48"/>
      <c r="S9" s="48"/>
      <c r="T9" s="48">
        <v>21</v>
      </c>
      <c r="U9" s="48"/>
      <c r="V9" s="48"/>
      <c r="W9" s="48"/>
      <c r="X9" s="48"/>
      <c r="Y9" s="48"/>
      <c r="Z9" s="48"/>
      <c r="AA9" s="48"/>
      <c r="AB9" s="48"/>
      <c r="AC9" s="48"/>
      <c r="AD9" s="48">
        <v>3</v>
      </c>
      <c r="AE9" s="48">
        <v>2</v>
      </c>
      <c r="AF9" s="48"/>
      <c r="AG9" s="48"/>
      <c r="AH9" s="48"/>
      <c r="AI9" s="48"/>
      <c r="AJ9" s="49">
        <v>1</v>
      </c>
      <c r="AK9" s="49">
        <v>1</v>
      </c>
      <c r="AL9" s="49"/>
      <c r="AM9" s="49"/>
      <c r="AN9" s="49"/>
      <c r="AO9" s="49"/>
      <c r="AP9" s="50">
        <v>2</v>
      </c>
      <c r="AQ9" s="50"/>
      <c r="AR9" s="50"/>
      <c r="AS9" s="50"/>
      <c r="AT9" s="50">
        <v>1</v>
      </c>
      <c r="AU9" s="50"/>
      <c r="AV9" s="50"/>
      <c r="AW9" s="50">
        <v>3</v>
      </c>
      <c r="AX9" s="50"/>
      <c r="AY9" s="51"/>
      <c r="AZ9" s="51"/>
      <c r="BA9" s="51">
        <v>3</v>
      </c>
      <c r="BB9" s="51">
        <v>2</v>
      </c>
      <c r="BC9" s="51"/>
      <c r="BD9" s="52">
        <v>2</v>
      </c>
      <c r="BE9" s="52"/>
      <c r="BF9" s="52"/>
      <c r="BG9" s="52">
        <v>1</v>
      </c>
      <c r="BH9" s="52">
        <v>2</v>
      </c>
      <c r="BI9" s="52"/>
      <c r="BJ9" s="52"/>
      <c r="BK9" s="53">
        <v>2</v>
      </c>
      <c r="BL9" s="54">
        <v>2</v>
      </c>
    </row>
    <row r="10" spans="1:64" s="24" customFormat="1" ht="9" customHeight="1" x14ac:dyDescent="0.25">
      <c r="A10" s="286"/>
      <c r="B10" s="269"/>
      <c r="C10" s="82"/>
      <c r="D10" s="106" t="s">
        <v>152</v>
      </c>
      <c r="E10" s="107">
        <f t="shared" si="0"/>
        <v>54</v>
      </c>
      <c r="F10" s="108">
        <f t="shared" si="1"/>
        <v>297</v>
      </c>
      <c r="G10" s="103">
        <v>100</v>
      </c>
      <c r="H10" s="83"/>
      <c r="I10" s="55"/>
      <c r="J10" s="174">
        <v>2</v>
      </c>
      <c r="K10" s="56">
        <v>9</v>
      </c>
      <c r="L10" s="56">
        <v>4</v>
      </c>
      <c r="M10" s="56">
        <v>1</v>
      </c>
      <c r="N10" s="173">
        <v>1</v>
      </c>
      <c r="O10" s="56">
        <v>9</v>
      </c>
      <c r="P10" s="56">
        <v>3</v>
      </c>
      <c r="Q10" s="173">
        <v>1</v>
      </c>
      <c r="R10" s="173">
        <v>2</v>
      </c>
      <c r="S10" s="173">
        <v>5</v>
      </c>
      <c r="T10" s="173">
        <v>27</v>
      </c>
      <c r="U10" s="56">
        <v>2</v>
      </c>
      <c r="V10" s="56">
        <v>1</v>
      </c>
      <c r="W10" s="56">
        <v>2</v>
      </c>
      <c r="X10" s="56">
        <v>3</v>
      </c>
      <c r="Y10" s="56">
        <v>1</v>
      </c>
      <c r="Z10" s="56">
        <v>1</v>
      </c>
      <c r="AA10" s="56">
        <v>1</v>
      </c>
      <c r="AB10" s="56">
        <v>3</v>
      </c>
      <c r="AC10" s="56">
        <v>9</v>
      </c>
      <c r="AD10" s="173">
        <v>13</v>
      </c>
      <c r="AE10" s="56">
        <v>12</v>
      </c>
      <c r="AF10" s="56">
        <v>1</v>
      </c>
      <c r="AG10" s="56">
        <v>1</v>
      </c>
      <c r="AH10" s="56">
        <v>2</v>
      </c>
      <c r="AI10" s="56">
        <v>2</v>
      </c>
      <c r="AJ10" s="173">
        <v>4</v>
      </c>
      <c r="AK10" s="173">
        <v>1</v>
      </c>
      <c r="AL10" s="173">
        <v>5</v>
      </c>
      <c r="AM10" s="56"/>
      <c r="AN10" s="56">
        <v>8</v>
      </c>
      <c r="AO10" s="56">
        <v>12</v>
      </c>
      <c r="AP10" s="56">
        <v>9</v>
      </c>
      <c r="AQ10" s="173">
        <v>1</v>
      </c>
      <c r="AR10" s="56">
        <v>1</v>
      </c>
      <c r="AS10" s="56">
        <v>7</v>
      </c>
      <c r="AT10" s="173">
        <v>3</v>
      </c>
      <c r="AU10" s="56">
        <v>1</v>
      </c>
      <c r="AV10" s="173">
        <v>1</v>
      </c>
      <c r="AW10" s="56">
        <v>13</v>
      </c>
      <c r="AX10" s="173">
        <v>5</v>
      </c>
      <c r="AY10" s="56">
        <v>20</v>
      </c>
      <c r="AZ10" s="56">
        <v>10</v>
      </c>
      <c r="BA10" s="56">
        <v>17</v>
      </c>
      <c r="BB10" s="56">
        <v>4</v>
      </c>
      <c r="BC10" s="56">
        <v>2</v>
      </c>
      <c r="BD10" s="56">
        <v>4</v>
      </c>
      <c r="BE10" s="56">
        <v>14</v>
      </c>
      <c r="BF10" s="56">
        <v>4</v>
      </c>
      <c r="BG10" s="56">
        <v>1</v>
      </c>
      <c r="BH10" s="173">
        <v>7</v>
      </c>
      <c r="BI10" s="56">
        <v>4</v>
      </c>
      <c r="BJ10" s="56">
        <v>1</v>
      </c>
      <c r="BK10" s="56">
        <v>13</v>
      </c>
      <c r="BL10" s="57">
        <v>7</v>
      </c>
    </row>
    <row r="11" spans="1:64" s="148" customFormat="1" ht="9" customHeight="1" x14ac:dyDescent="0.2">
      <c r="A11" s="286"/>
      <c r="B11" s="269"/>
      <c r="C11" s="301" t="s">
        <v>0</v>
      </c>
      <c r="D11" s="302"/>
      <c r="E11" s="74">
        <f>COUNTIF(I11:BL11,"&gt;0")</f>
        <v>39</v>
      </c>
      <c r="F11" s="317">
        <f>SUM(I11:BL11)</f>
        <v>211</v>
      </c>
      <c r="G11" s="146">
        <f>F11/F10*100</f>
        <v>71.043771043771045</v>
      </c>
      <c r="H11" s="147">
        <f>IF(F$11&gt;0,F11/F$11*100," ")</f>
        <v>100</v>
      </c>
      <c r="I11" s="58"/>
      <c r="J11" s="69"/>
      <c r="K11" s="32">
        <v>9</v>
      </c>
      <c r="L11" s="32">
        <v>2</v>
      </c>
      <c r="M11" s="32">
        <v>1</v>
      </c>
      <c r="N11" s="32"/>
      <c r="O11" s="32">
        <v>9</v>
      </c>
      <c r="P11" s="32">
        <v>1</v>
      </c>
      <c r="Q11" s="32"/>
      <c r="R11" s="32"/>
      <c r="S11" s="32"/>
      <c r="T11" s="32"/>
      <c r="U11" s="32">
        <v>2</v>
      </c>
      <c r="V11" s="32">
        <v>1</v>
      </c>
      <c r="W11" s="32">
        <v>2</v>
      </c>
      <c r="X11" s="32">
        <v>3</v>
      </c>
      <c r="Y11" s="32">
        <v>1</v>
      </c>
      <c r="Z11" s="32">
        <v>1</v>
      </c>
      <c r="AA11" s="32">
        <v>1</v>
      </c>
      <c r="AB11" s="32">
        <v>3</v>
      </c>
      <c r="AC11" s="32">
        <v>9</v>
      </c>
      <c r="AD11" s="32"/>
      <c r="AE11" s="32">
        <v>12</v>
      </c>
      <c r="AF11" s="32">
        <v>1</v>
      </c>
      <c r="AG11" s="32">
        <v>1</v>
      </c>
      <c r="AH11" s="111">
        <v>2</v>
      </c>
      <c r="AI11" s="32">
        <v>2</v>
      </c>
      <c r="AJ11" s="32"/>
      <c r="AK11" s="32"/>
      <c r="AL11" s="32"/>
      <c r="AM11" s="32"/>
      <c r="AN11" s="32">
        <v>8</v>
      </c>
      <c r="AO11" s="32">
        <v>12</v>
      </c>
      <c r="AP11" s="32">
        <v>9</v>
      </c>
      <c r="AQ11" s="32"/>
      <c r="AR11" s="32">
        <v>1</v>
      </c>
      <c r="AS11" s="32">
        <v>7</v>
      </c>
      <c r="AT11" s="32"/>
      <c r="AU11" s="32">
        <v>1</v>
      </c>
      <c r="AV11" s="32"/>
      <c r="AW11" s="32">
        <v>13</v>
      </c>
      <c r="AX11" s="32"/>
      <c r="AY11" s="32">
        <v>20</v>
      </c>
      <c r="AZ11" s="32">
        <v>10</v>
      </c>
      <c r="BA11" s="32">
        <v>17</v>
      </c>
      <c r="BB11" s="32">
        <v>4</v>
      </c>
      <c r="BC11" s="32">
        <v>2</v>
      </c>
      <c r="BD11" s="32">
        <v>4</v>
      </c>
      <c r="BE11" s="32">
        <v>14</v>
      </c>
      <c r="BF11" s="32">
        <v>4</v>
      </c>
      <c r="BG11" s="32">
        <v>1</v>
      </c>
      <c r="BH11" s="32"/>
      <c r="BI11" s="32">
        <v>1</v>
      </c>
      <c r="BJ11" s="32">
        <v>1</v>
      </c>
      <c r="BK11" s="32">
        <v>13</v>
      </c>
      <c r="BL11" s="59">
        <v>6</v>
      </c>
    </row>
    <row r="12" spans="1:64" ht="9" customHeight="1" thickBot="1" x14ac:dyDescent="0.3">
      <c r="A12" s="286"/>
      <c r="B12" s="270"/>
      <c r="C12" s="299" t="s">
        <v>6</v>
      </c>
      <c r="D12" s="300"/>
      <c r="E12" s="84"/>
      <c r="F12" s="85"/>
      <c r="G12" s="86"/>
      <c r="H12" s="87"/>
      <c r="I12" s="60"/>
      <c r="J12" s="70"/>
      <c r="K12" s="339">
        <f>COUNTA(K15:K34)</f>
        <v>6</v>
      </c>
      <c r="L12" s="61">
        <f>COUNTA(L15:L34)</f>
        <v>6</v>
      </c>
      <c r="M12" s="61">
        <f>COUNTA(M15:M34)</f>
        <v>5</v>
      </c>
      <c r="N12" s="61"/>
      <c r="O12" s="339">
        <f>COUNTA(O15:O34)</f>
        <v>6</v>
      </c>
      <c r="P12" s="61">
        <f>COUNTA(P15:P34)</f>
        <v>6</v>
      </c>
      <c r="Q12" s="61"/>
      <c r="R12" s="61"/>
      <c r="S12" s="61"/>
      <c r="T12" s="61"/>
      <c r="U12" s="339">
        <f t="shared" ref="U12:AI12" si="2">COUNTA(U15:U34)</f>
        <v>6</v>
      </c>
      <c r="V12" s="233">
        <f t="shared" ref="V12" si="3">COUNTA(V15:V34)</f>
        <v>5</v>
      </c>
      <c r="W12" s="233">
        <f>COUNTA(W15:W34)</f>
        <v>5</v>
      </c>
      <c r="X12" s="61">
        <f>COUNTA(X15:X34)</f>
        <v>6</v>
      </c>
      <c r="Y12" s="61">
        <f t="shared" ref="Y12:AB12" si="4">COUNTA(Y15:Y34)</f>
        <v>6</v>
      </c>
      <c r="Z12" s="216">
        <f t="shared" ref="Z12:AA12" si="5">COUNTA(Z15:Z34)</f>
        <v>7</v>
      </c>
      <c r="AA12" s="339">
        <f t="shared" si="5"/>
        <v>6</v>
      </c>
      <c r="AB12" s="216">
        <f t="shared" si="4"/>
        <v>7</v>
      </c>
      <c r="AC12" s="61">
        <f t="shared" si="2"/>
        <v>7</v>
      </c>
      <c r="AD12" s="61"/>
      <c r="AE12" s="61">
        <f t="shared" ref="AE12:AH12" si="6">COUNTA(AE15:AE34)</f>
        <v>7</v>
      </c>
      <c r="AF12" s="61">
        <f t="shared" si="6"/>
        <v>4</v>
      </c>
      <c r="AG12" s="61">
        <f t="shared" si="6"/>
        <v>7</v>
      </c>
      <c r="AH12" s="250">
        <f t="shared" si="6"/>
        <v>7</v>
      </c>
      <c r="AI12" s="339">
        <f t="shared" si="2"/>
        <v>6</v>
      </c>
      <c r="AJ12" s="61"/>
      <c r="AK12" s="61"/>
      <c r="AL12" s="61"/>
      <c r="AM12" s="61"/>
      <c r="AN12" s="311">
        <f t="shared" ref="AN12:AS12" si="7">COUNTA(AN15:AN34)</f>
        <v>7</v>
      </c>
      <c r="AO12" s="311">
        <f t="shared" si="7"/>
        <v>7</v>
      </c>
      <c r="AP12" s="339">
        <f t="shared" si="7"/>
        <v>6</v>
      </c>
      <c r="AQ12" s="61"/>
      <c r="AR12" s="339">
        <f t="shared" si="7"/>
        <v>6</v>
      </c>
      <c r="AS12" s="216">
        <f t="shared" si="7"/>
        <v>7</v>
      </c>
      <c r="AT12" s="61"/>
      <c r="AU12" s="61">
        <f>COUNTA(AU15:AU34)</f>
        <v>6</v>
      </c>
      <c r="AV12" s="61"/>
      <c r="AW12" s="339">
        <f>COUNTA(AW15:AW34)</f>
        <v>6</v>
      </c>
      <c r="AX12" s="61"/>
      <c r="AY12" s="61">
        <f t="shared" ref="AY12:BG12" si="8">COUNTA(AY15:AY34)</f>
        <v>7</v>
      </c>
      <c r="AZ12" s="61">
        <f t="shared" si="8"/>
        <v>7</v>
      </c>
      <c r="BA12" s="339">
        <f t="shared" si="8"/>
        <v>6</v>
      </c>
      <c r="BB12" s="339">
        <f t="shared" si="8"/>
        <v>6</v>
      </c>
      <c r="BC12" s="339">
        <f t="shared" si="8"/>
        <v>6</v>
      </c>
      <c r="BD12" s="339">
        <f t="shared" si="8"/>
        <v>6</v>
      </c>
      <c r="BE12" s="339">
        <f t="shared" si="8"/>
        <v>6</v>
      </c>
      <c r="BF12" s="339">
        <f t="shared" si="8"/>
        <v>6</v>
      </c>
      <c r="BG12" s="339">
        <f t="shared" si="8"/>
        <v>6</v>
      </c>
      <c r="BH12" s="61"/>
      <c r="BI12" s="339">
        <f>COUNTA(BI15:BI34)</f>
        <v>6</v>
      </c>
      <c r="BJ12" s="216">
        <f>COUNTA(BJ15:BJ34)</f>
        <v>7</v>
      </c>
      <c r="BK12" s="61">
        <f>COUNTA(BK15:BK34)</f>
        <v>7</v>
      </c>
      <c r="BL12" s="62">
        <f>COUNTA(BL15:BL34)</f>
        <v>7</v>
      </c>
    </row>
    <row r="13" spans="1:64" ht="9" customHeight="1" x14ac:dyDescent="0.25">
      <c r="A13" s="286"/>
      <c r="B13" s="291" t="s">
        <v>246</v>
      </c>
      <c r="C13" s="293" t="s">
        <v>64</v>
      </c>
      <c r="D13" s="294"/>
      <c r="E13" s="287">
        <f>SUM(I13:BL13)</f>
        <v>1365</v>
      </c>
      <c r="F13" s="288"/>
      <c r="G13" s="88"/>
      <c r="H13" s="89"/>
      <c r="I13" s="102">
        <f t="shared" ref="I13" si="9">I11*I12</f>
        <v>0</v>
      </c>
      <c r="J13" s="63">
        <f t="shared" ref="J13:AK13" si="10">J11*J12</f>
        <v>0</v>
      </c>
      <c r="K13" s="340">
        <f t="shared" si="10"/>
        <v>54</v>
      </c>
      <c r="L13" s="63">
        <f t="shared" si="10"/>
        <v>12</v>
      </c>
      <c r="M13" s="63">
        <f t="shared" si="10"/>
        <v>5</v>
      </c>
      <c r="N13" s="63">
        <f t="shared" si="10"/>
        <v>0</v>
      </c>
      <c r="O13" s="340">
        <f t="shared" ref="O13:P13" si="11">O11*O12</f>
        <v>54</v>
      </c>
      <c r="P13" s="63">
        <f t="shared" si="11"/>
        <v>6</v>
      </c>
      <c r="Q13" s="63">
        <f t="shared" si="10"/>
        <v>0</v>
      </c>
      <c r="R13" s="63"/>
      <c r="S13" s="63">
        <f t="shared" si="10"/>
        <v>0</v>
      </c>
      <c r="T13" s="63">
        <f t="shared" ref="T13:U13" si="12">T11*T12</f>
        <v>0</v>
      </c>
      <c r="U13" s="340">
        <f t="shared" si="12"/>
        <v>12</v>
      </c>
      <c r="V13" s="237">
        <f t="shared" ref="V13" si="13">V11*V12</f>
        <v>5</v>
      </c>
      <c r="W13" s="237">
        <f>W11*W12</f>
        <v>10</v>
      </c>
      <c r="X13" s="63">
        <f>X11*X12</f>
        <v>18</v>
      </c>
      <c r="Y13" s="63">
        <f t="shared" ref="Y13:AB13" si="14">Y11*Y12</f>
        <v>6</v>
      </c>
      <c r="Z13" s="235">
        <f t="shared" ref="Z13:AA13" si="15">Z11*Z12</f>
        <v>7</v>
      </c>
      <c r="AA13" s="340">
        <f t="shared" si="15"/>
        <v>6</v>
      </c>
      <c r="AB13" s="235">
        <f t="shared" si="14"/>
        <v>21</v>
      </c>
      <c r="AC13" s="63">
        <f t="shared" si="10"/>
        <v>63</v>
      </c>
      <c r="AD13" s="63">
        <f t="shared" ref="AD13:AH13" si="16">AD11*AD12</f>
        <v>0</v>
      </c>
      <c r="AE13" s="63">
        <f t="shared" si="16"/>
        <v>84</v>
      </c>
      <c r="AF13" s="63">
        <f t="shared" si="16"/>
        <v>4</v>
      </c>
      <c r="AG13" s="63">
        <f t="shared" si="16"/>
        <v>7</v>
      </c>
      <c r="AH13" s="251">
        <f t="shared" si="16"/>
        <v>14</v>
      </c>
      <c r="AI13" s="340">
        <f t="shared" si="10"/>
        <v>12</v>
      </c>
      <c r="AJ13" s="63">
        <f t="shared" si="10"/>
        <v>0</v>
      </c>
      <c r="AK13" s="63">
        <f t="shared" si="10"/>
        <v>0</v>
      </c>
      <c r="AL13" s="63">
        <f t="shared" ref="AL13:BL13" si="17">AL11*AL12</f>
        <v>0</v>
      </c>
      <c r="AM13" s="63">
        <f t="shared" si="17"/>
        <v>0</v>
      </c>
      <c r="AN13" s="312">
        <f t="shared" si="17"/>
        <v>56</v>
      </c>
      <c r="AO13" s="312">
        <f t="shared" si="17"/>
        <v>84</v>
      </c>
      <c r="AP13" s="340">
        <f t="shared" si="17"/>
        <v>54</v>
      </c>
      <c r="AQ13" s="63">
        <f t="shared" si="17"/>
        <v>0</v>
      </c>
      <c r="AR13" s="340">
        <f t="shared" ref="AR13" si="18">AR11*AR12</f>
        <v>6</v>
      </c>
      <c r="AS13" s="235">
        <f t="shared" si="17"/>
        <v>49</v>
      </c>
      <c r="AT13" s="63">
        <f t="shared" si="17"/>
        <v>0</v>
      </c>
      <c r="AU13" s="63">
        <f t="shared" ref="AU13" si="19">AU11*AU12</f>
        <v>6</v>
      </c>
      <c r="AV13" s="63">
        <f t="shared" si="17"/>
        <v>0</v>
      </c>
      <c r="AW13" s="340">
        <f t="shared" si="17"/>
        <v>78</v>
      </c>
      <c r="AX13" s="63">
        <f t="shared" si="17"/>
        <v>0</v>
      </c>
      <c r="AY13" s="63">
        <f t="shared" si="17"/>
        <v>140</v>
      </c>
      <c r="AZ13" s="63">
        <f t="shared" si="17"/>
        <v>70</v>
      </c>
      <c r="BA13" s="340">
        <f t="shared" si="17"/>
        <v>102</v>
      </c>
      <c r="BB13" s="340">
        <f t="shared" si="17"/>
        <v>24</v>
      </c>
      <c r="BC13" s="340">
        <f t="shared" si="17"/>
        <v>12</v>
      </c>
      <c r="BD13" s="340">
        <f t="shared" si="17"/>
        <v>24</v>
      </c>
      <c r="BE13" s="340">
        <f t="shared" si="17"/>
        <v>84</v>
      </c>
      <c r="BF13" s="340">
        <f t="shared" si="17"/>
        <v>24</v>
      </c>
      <c r="BG13" s="340">
        <f t="shared" si="17"/>
        <v>6</v>
      </c>
      <c r="BH13" s="63">
        <f t="shared" si="17"/>
        <v>0</v>
      </c>
      <c r="BI13" s="340">
        <f t="shared" ref="BI13" si="20">BI11*BI12</f>
        <v>6</v>
      </c>
      <c r="BJ13" s="235">
        <f t="shared" si="17"/>
        <v>7</v>
      </c>
      <c r="BK13" s="63">
        <f t="shared" si="17"/>
        <v>91</v>
      </c>
      <c r="BL13" s="64">
        <f t="shared" si="17"/>
        <v>42</v>
      </c>
    </row>
    <row r="14" spans="1:64" ht="9" customHeight="1" thickBot="1" x14ac:dyDescent="0.3">
      <c r="A14" s="286"/>
      <c r="B14" s="292"/>
      <c r="C14" s="85" t="s">
        <v>1</v>
      </c>
      <c r="D14" s="90" t="s">
        <v>3</v>
      </c>
      <c r="E14" s="289">
        <f>SUM(F15:F34)</f>
        <v>1365</v>
      </c>
      <c r="F14" s="290"/>
      <c r="G14" s="91"/>
      <c r="H14" s="92"/>
      <c r="I14" s="65"/>
      <c r="J14" s="65"/>
      <c r="K14" s="341"/>
      <c r="L14" s="65"/>
      <c r="M14" s="65"/>
      <c r="N14" s="65"/>
      <c r="O14" s="341"/>
      <c r="P14" s="65"/>
      <c r="Q14" s="65"/>
      <c r="R14" s="65"/>
      <c r="S14" s="65"/>
      <c r="T14" s="65"/>
      <c r="U14" s="341"/>
      <c r="V14" s="238"/>
      <c r="W14" s="238"/>
      <c r="X14" s="135"/>
      <c r="Y14" s="137"/>
      <c r="Z14" s="236"/>
      <c r="AA14" s="341"/>
      <c r="AB14" s="236"/>
      <c r="AC14" s="65"/>
      <c r="AD14" s="136"/>
      <c r="AE14" s="161"/>
      <c r="AF14" s="161"/>
      <c r="AG14" s="161"/>
      <c r="AH14" s="252"/>
      <c r="AI14" s="341"/>
      <c r="AJ14" s="65"/>
      <c r="AK14" s="65"/>
      <c r="AL14" s="65"/>
      <c r="AM14" s="65"/>
      <c r="AN14" s="313"/>
      <c r="AO14" s="313"/>
      <c r="AP14" s="341"/>
      <c r="AQ14" s="65"/>
      <c r="AR14" s="341"/>
      <c r="AS14" s="236"/>
      <c r="AT14" s="65"/>
      <c r="AU14" s="65"/>
      <c r="AV14" s="65"/>
      <c r="AW14" s="341"/>
      <c r="AX14" s="65"/>
      <c r="AY14" s="65"/>
      <c r="AZ14" s="65"/>
      <c r="BA14" s="341"/>
      <c r="BB14" s="341"/>
      <c r="BC14" s="341"/>
      <c r="BD14" s="341"/>
      <c r="BE14" s="341"/>
      <c r="BF14" s="341"/>
      <c r="BG14" s="341"/>
      <c r="BH14" s="65"/>
      <c r="BI14" s="341"/>
      <c r="BJ14" s="236"/>
      <c r="BK14" s="65"/>
      <c r="BL14" s="66"/>
    </row>
    <row r="15" spans="1:64" s="119" customFormat="1" ht="12" customHeight="1" x14ac:dyDescent="0.2">
      <c r="A15" s="118">
        <v>1</v>
      </c>
      <c r="B15" s="318">
        <f>IF(F15&gt;0,COUNT(F$15:F15)," ")</f>
        <v>1</v>
      </c>
      <c r="C15" s="319" t="s">
        <v>85</v>
      </c>
      <c r="D15" s="320" t="s">
        <v>84</v>
      </c>
      <c r="E15" s="321">
        <f>COUNTIF(I15:BL15,"&gt;0")</f>
        <v>39</v>
      </c>
      <c r="F15" s="322">
        <f>SUM(I15:BL15)</f>
        <v>211</v>
      </c>
      <c r="G15" s="323">
        <f t="shared" ref="G15:G22" si="21">F15/F$10*100</f>
        <v>71.043771043771045</v>
      </c>
      <c r="H15" s="324">
        <f t="shared" ref="H15:H20" si="22">IF(F$11&gt;0,F15/F$11*100," ")</f>
        <v>100</v>
      </c>
      <c r="I15" s="109"/>
      <c r="J15" s="67"/>
      <c r="K15" s="342">
        <v>9</v>
      </c>
      <c r="L15" s="67">
        <v>2</v>
      </c>
      <c r="M15" s="67">
        <v>1</v>
      </c>
      <c r="N15" s="67"/>
      <c r="O15" s="342">
        <v>9</v>
      </c>
      <c r="P15" s="67">
        <v>1</v>
      </c>
      <c r="Q15" s="67"/>
      <c r="R15" s="67"/>
      <c r="S15" s="67"/>
      <c r="T15" s="32"/>
      <c r="U15" s="345">
        <v>2</v>
      </c>
      <c r="V15" s="231">
        <v>1</v>
      </c>
      <c r="W15" s="231">
        <v>2</v>
      </c>
      <c r="X15" s="32">
        <v>3</v>
      </c>
      <c r="Y15" s="32">
        <v>1</v>
      </c>
      <c r="Z15" s="215">
        <v>1</v>
      </c>
      <c r="AA15" s="345">
        <v>1</v>
      </c>
      <c r="AB15" s="215">
        <v>3</v>
      </c>
      <c r="AC15" s="111">
        <v>9</v>
      </c>
      <c r="AD15" s="68"/>
      <c r="AE15" s="68">
        <v>12</v>
      </c>
      <c r="AF15" s="68">
        <v>1</v>
      </c>
      <c r="AG15" s="68">
        <v>1</v>
      </c>
      <c r="AH15" s="253">
        <v>2</v>
      </c>
      <c r="AI15" s="346">
        <v>2</v>
      </c>
      <c r="AJ15" s="68"/>
      <c r="AK15" s="68"/>
      <c r="AL15" s="67"/>
      <c r="AM15" s="32"/>
      <c r="AN15" s="314">
        <v>8</v>
      </c>
      <c r="AO15" s="314">
        <v>12</v>
      </c>
      <c r="AP15" s="345">
        <v>9</v>
      </c>
      <c r="AQ15" s="68"/>
      <c r="AR15" s="345">
        <v>1</v>
      </c>
      <c r="AS15" s="217">
        <v>7</v>
      </c>
      <c r="AT15" s="68"/>
      <c r="AU15" s="68">
        <v>1</v>
      </c>
      <c r="AV15" s="68"/>
      <c r="AW15" s="346">
        <v>13</v>
      </c>
      <c r="AX15" s="68"/>
      <c r="AY15" s="111">
        <v>20</v>
      </c>
      <c r="AZ15" s="111">
        <v>10</v>
      </c>
      <c r="BA15" s="345">
        <v>17</v>
      </c>
      <c r="BB15" s="345">
        <v>4</v>
      </c>
      <c r="BC15" s="345">
        <v>2</v>
      </c>
      <c r="BD15" s="346">
        <v>4</v>
      </c>
      <c r="BE15" s="345">
        <v>14</v>
      </c>
      <c r="BF15" s="345">
        <v>4</v>
      </c>
      <c r="BG15" s="345">
        <v>1</v>
      </c>
      <c r="BH15" s="68"/>
      <c r="BI15" s="345">
        <v>1</v>
      </c>
      <c r="BJ15" s="215">
        <v>1</v>
      </c>
      <c r="BK15" s="32">
        <v>13</v>
      </c>
      <c r="BL15" s="59">
        <v>6</v>
      </c>
    </row>
    <row r="16" spans="1:64" s="119" customFormat="1" ht="12" customHeight="1" x14ac:dyDescent="0.2">
      <c r="A16" s="118">
        <v>2</v>
      </c>
      <c r="B16" s="325">
        <f>IF(F16&gt;0,COUNT(F$15:F16)," ")</f>
        <v>2</v>
      </c>
      <c r="C16" s="326" t="s">
        <v>91</v>
      </c>
      <c r="D16" s="327" t="s">
        <v>2</v>
      </c>
      <c r="E16" s="328">
        <f>COUNTIF(I16:BL16,"&gt;0")</f>
        <v>26</v>
      </c>
      <c r="F16" s="329">
        <f>SUM(I16:BL16)</f>
        <v>165</v>
      </c>
      <c r="G16" s="330">
        <f t="shared" si="21"/>
        <v>55.555555555555557</v>
      </c>
      <c r="H16" s="331">
        <f t="shared" si="22"/>
        <v>78.199052132701425</v>
      </c>
      <c r="I16" s="112"/>
      <c r="J16" s="69"/>
      <c r="K16" s="343">
        <v>9</v>
      </c>
      <c r="L16" s="69"/>
      <c r="M16" s="69"/>
      <c r="N16" s="69"/>
      <c r="O16" s="343">
        <v>9</v>
      </c>
      <c r="P16" s="69"/>
      <c r="Q16" s="69"/>
      <c r="R16" s="69"/>
      <c r="S16" s="69"/>
      <c r="T16" s="32"/>
      <c r="U16" s="345">
        <v>2</v>
      </c>
      <c r="V16" s="231"/>
      <c r="W16" s="231"/>
      <c r="X16" s="32"/>
      <c r="Y16" s="32">
        <v>1</v>
      </c>
      <c r="Z16" s="215">
        <v>1</v>
      </c>
      <c r="AA16" s="345">
        <v>1</v>
      </c>
      <c r="AB16" s="215">
        <v>3</v>
      </c>
      <c r="AC16" s="111">
        <v>9</v>
      </c>
      <c r="AD16" s="32"/>
      <c r="AE16" s="32"/>
      <c r="AF16" s="32"/>
      <c r="AG16" s="32"/>
      <c r="AH16" s="249"/>
      <c r="AI16" s="345">
        <v>2</v>
      </c>
      <c r="AJ16" s="32"/>
      <c r="AK16" s="32"/>
      <c r="AL16" s="69"/>
      <c r="AM16" s="32"/>
      <c r="AN16" s="314">
        <v>8</v>
      </c>
      <c r="AO16" s="314">
        <v>12</v>
      </c>
      <c r="AP16" s="345">
        <v>9</v>
      </c>
      <c r="AQ16" s="32"/>
      <c r="AR16" s="345">
        <v>1</v>
      </c>
      <c r="AS16" s="215">
        <v>7</v>
      </c>
      <c r="AT16" s="32"/>
      <c r="AU16" s="32"/>
      <c r="AV16" s="32"/>
      <c r="AW16" s="345">
        <v>13</v>
      </c>
      <c r="AX16" s="32"/>
      <c r="AY16" s="111">
        <v>20</v>
      </c>
      <c r="AZ16" s="111">
        <v>10</v>
      </c>
      <c r="BA16" s="345">
        <v>17</v>
      </c>
      <c r="BB16" s="345">
        <v>4</v>
      </c>
      <c r="BC16" s="345">
        <v>2</v>
      </c>
      <c r="BD16" s="345">
        <v>4</v>
      </c>
      <c r="BE16" s="345">
        <v>14</v>
      </c>
      <c r="BF16" s="345">
        <v>4</v>
      </c>
      <c r="BG16" s="345">
        <v>1</v>
      </c>
      <c r="BH16" s="32"/>
      <c r="BI16" s="345">
        <v>1</v>
      </c>
      <c r="BJ16" s="214">
        <v>1</v>
      </c>
      <c r="BK16" s="32"/>
      <c r="BL16" s="59"/>
    </row>
    <row r="17" spans="1:64" s="119" customFormat="1" ht="12" customHeight="1" x14ac:dyDescent="0.2">
      <c r="A17" s="118">
        <v>3</v>
      </c>
      <c r="B17" s="325">
        <f>IF(F17&gt;0,COUNT(F$15:F17)," ")</f>
        <v>3</v>
      </c>
      <c r="C17" s="326" t="s">
        <v>92</v>
      </c>
      <c r="D17" s="327" t="s">
        <v>93</v>
      </c>
      <c r="E17" s="328">
        <f t="shared" ref="E17:E34" si="23">COUNTIF(I17:BL17,"&gt;0")</f>
        <v>26</v>
      </c>
      <c r="F17" s="329">
        <f t="shared" ref="F17:F34" si="24">SUM(I17:BL17)</f>
        <v>166</v>
      </c>
      <c r="G17" s="330">
        <f t="shared" si="21"/>
        <v>55.892255892255896</v>
      </c>
      <c r="H17" s="331">
        <f t="shared" si="22"/>
        <v>78.672985781990519</v>
      </c>
      <c r="I17" s="112"/>
      <c r="J17" s="69"/>
      <c r="K17" s="343">
        <v>9</v>
      </c>
      <c r="L17" s="69">
        <v>2</v>
      </c>
      <c r="M17" s="69"/>
      <c r="N17" s="69"/>
      <c r="O17" s="343">
        <v>9</v>
      </c>
      <c r="P17" s="69"/>
      <c r="Q17" s="69"/>
      <c r="R17" s="69"/>
      <c r="S17" s="69"/>
      <c r="T17" s="32"/>
      <c r="U17" s="345">
        <v>2</v>
      </c>
      <c r="V17" s="231"/>
      <c r="W17" s="231"/>
      <c r="X17" s="32"/>
      <c r="Y17" s="32"/>
      <c r="Z17" s="215">
        <v>1</v>
      </c>
      <c r="AA17" s="345">
        <v>1</v>
      </c>
      <c r="AB17" s="215">
        <v>3</v>
      </c>
      <c r="AC17" s="111">
        <v>9</v>
      </c>
      <c r="AD17" s="32"/>
      <c r="AE17" s="32"/>
      <c r="AF17" s="32"/>
      <c r="AG17" s="32"/>
      <c r="AH17" s="249"/>
      <c r="AI17" s="345">
        <v>2</v>
      </c>
      <c r="AJ17" s="32"/>
      <c r="AK17" s="32"/>
      <c r="AL17" s="69"/>
      <c r="AM17" s="32"/>
      <c r="AN17" s="314">
        <v>8</v>
      </c>
      <c r="AO17" s="314">
        <v>12</v>
      </c>
      <c r="AP17" s="345">
        <v>9</v>
      </c>
      <c r="AQ17" s="32"/>
      <c r="AR17" s="345">
        <v>1</v>
      </c>
      <c r="AS17" s="215">
        <v>7</v>
      </c>
      <c r="AT17" s="32"/>
      <c r="AU17" s="32"/>
      <c r="AV17" s="32"/>
      <c r="AW17" s="345">
        <v>13</v>
      </c>
      <c r="AX17" s="32"/>
      <c r="AY17" s="111">
        <v>20</v>
      </c>
      <c r="AZ17" s="111">
        <v>10</v>
      </c>
      <c r="BA17" s="345">
        <v>17</v>
      </c>
      <c r="BB17" s="345">
        <v>4</v>
      </c>
      <c r="BC17" s="345">
        <v>2</v>
      </c>
      <c r="BD17" s="345">
        <v>4</v>
      </c>
      <c r="BE17" s="345">
        <v>14</v>
      </c>
      <c r="BF17" s="345">
        <v>4</v>
      </c>
      <c r="BG17" s="345">
        <v>1</v>
      </c>
      <c r="BH17" s="32"/>
      <c r="BI17" s="345">
        <v>1</v>
      </c>
      <c r="BJ17" s="214">
        <v>1</v>
      </c>
      <c r="BK17" s="32"/>
      <c r="BL17" s="59"/>
    </row>
    <row r="18" spans="1:64" s="119" customFormat="1" ht="12" customHeight="1" x14ac:dyDescent="0.2">
      <c r="A18" s="118">
        <v>4</v>
      </c>
      <c r="B18" s="325">
        <f>IF(F18&gt;0,COUNT(F$15:F18)," ")</f>
        <v>4</v>
      </c>
      <c r="C18" s="326" t="s">
        <v>94</v>
      </c>
      <c r="D18" s="327" t="s">
        <v>95</v>
      </c>
      <c r="E18" s="328">
        <f t="shared" si="23"/>
        <v>35</v>
      </c>
      <c r="F18" s="329">
        <f t="shared" si="24"/>
        <v>189</v>
      </c>
      <c r="G18" s="330">
        <f t="shared" si="21"/>
        <v>63.636363636363633</v>
      </c>
      <c r="H18" s="331">
        <f t="shared" si="22"/>
        <v>89.573459715639814</v>
      </c>
      <c r="I18" s="112"/>
      <c r="J18" s="69"/>
      <c r="K18" s="343">
        <v>9</v>
      </c>
      <c r="L18" s="69">
        <v>2</v>
      </c>
      <c r="M18" s="69">
        <v>1</v>
      </c>
      <c r="N18" s="69"/>
      <c r="O18" s="343">
        <v>9</v>
      </c>
      <c r="P18" s="69">
        <v>1</v>
      </c>
      <c r="Q18" s="69"/>
      <c r="R18" s="69"/>
      <c r="S18" s="69"/>
      <c r="T18" s="69"/>
      <c r="U18" s="343">
        <v>2</v>
      </c>
      <c r="V18" s="232">
        <v>1</v>
      </c>
      <c r="W18" s="232">
        <v>2</v>
      </c>
      <c r="X18" s="69">
        <v>3</v>
      </c>
      <c r="Y18" s="69">
        <v>1</v>
      </c>
      <c r="Z18" s="214">
        <v>1</v>
      </c>
      <c r="AA18" s="343">
        <v>1</v>
      </c>
      <c r="AB18" s="214">
        <v>3</v>
      </c>
      <c r="AC18" s="112">
        <v>9</v>
      </c>
      <c r="AD18" s="32"/>
      <c r="AE18" s="32">
        <v>12</v>
      </c>
      <c r="AF18" s="32"/>
      <c r="AG18" s="32">
        <v>1</v>
      </c>
      <c r="AH18" s="249"/>
      <c r="AI18" s="345">
        <v>2</v>
      </c>
      <c r="AJ18" s="32"/>
      <c r="AK18" s="32"/>
      <c r="AL18" s="69"/>
      <c r="AM18" s="32"/>
      <c r="AN18" s="314">
        <v>8</v>
      </c>
      <c r="AO18" s="314">
        <v>12</v>
      </c>
      <c r="AP18" s="345">
        <v>9</v>
      </c>
      <c r="AQ18" s="32"/>
      <c r="AR18" s="345">
        <v>1</v>
      </c>
      <c r="AS18" s="215">
        <v>7</v>
      </c>
      <c r="AT18" s="32"/>
      <c r="AU18" s="32">
        <v>1</v>
      </c>
      <c r="AV18" s="32"/>
      <c r="AW18" s="345">
        <v>13</v>
      </c>
      <c r="AX18" s="32"/>
      <c r="AY18" s="111">
        <v>20</v>
      </c>
      <c r="AZ18" s="111">
        <v>10</v>
      </c>
      <c r="BA18" s="345">
        <v>17</v>
      </c>
      <c r="BB18" s="345">
        <v>4</v>
      </c>
      <c r="BC18" s="345">
        <v>2</v>
      </c>
      <c r="BD18" s="345">
        <v>4</v>
      </c>
      <c r="BE18" s="343">
        <v>14</v>
      </c>
      <c r="BF18" s="343">
        <v>4</v>
      </c>
      <c r="BG18" s="345">
        <v>1</v>
      </c>
      <c r="BH18" s="32"/>
      <c r="BI18" s="345">
        <v>1</v>
      </c>
      <c r="BJ18" s="214">
        <v>1</v>
      </c>
      <c r="BK18" s="32"/>
      <c r="BL18" s="59"/>
    </row>
    <row r="19" spans="1:64" s="119" customFormat="1" ht="12" customHeight="1" x14ac:dyDescent="0.2">
      <c r="A19" s="118">
        <v>5</v>
      </c>
      <c r="B19" s="325">
        <f>IF(F19&gt;0,COUNT(F$15:F19)," ")</f>
        <v>5</v>
      </c>
      <c r="C19" s="326" t="s">
        <v>86</v>
      </c>
      <c r="D19" s="327" t="s">
        <v>96</v>
      </c>
      <c r="E19" s="328">
        <f t="shared" si="23"/>
        <v>39</v>
      </c>
      <c r="F19" s="329">
        <f t="shared" si="24"/>
        <v>211</v>
      </c>
      <c r="G19" s="330">
        <f t="shared" si="21"/>
        <v>71.043771043771045</v>
      </c>
      <c r="H19" s="331">
        <f t="shared" si="22"/>
        <v>100</v>
      </c>
      <c r="I19" s="112"/>
      <c r="J19" s="69"/>
      <c r="K19" s="343">
        <v>9</v>
      </c>
      <c r="L19" s="69">
        <v>2</v>
      </c>
      <c r="M19" s="69">
        <v>1</v>
      </c>
      <c r="N19" s="69"/>
      <c r="O19" s="343">
        <v>9</v>
      </c>
      <c r="P19" s="69">
        <v>1</v>
      </c>
      <c r="Q19" s="69"/>
      <c r="R19" s="69"/>
      <c r="S19" s="69"/>
      <c r="T19" s="32"/>
      <c r="U19" s="345">
        <v>2</v>
      </c>
      <c r="V19" s="231">
        <v>1</v>
      </c>
      <c r="W19" s="231">
        <v>2</v>
      </c>
      <c r="X19" s="32">
        <v>3</v>
      </c>
      <c r="Y19" s="32">
        <v>1</v>
      </c>
      <c r="Z19" s="215">
        <v>1</v>
      </c>
      <c r="AA19" s="345">
        <v>1</v>
      </c>
      <c r="AB19" s="215">
        <v>3</v>
      </c>
      <c r="AC19" s="111">
        <v>9</v>
      </c>
      <c r="AD19" s="32"/>
      <c r="AE19" s="32">
        <v>12</v>
      </c>
      <c r="AF19" s="32">
        <v>1</v>
      </c>
      <c r="AG19" s="32">
        <v>1</v>
      </c>
      <c r="AH19" s="249">
        <v>2</v>
      </c>
      <c r="AI19" s="345">
        <v>2</v>
      </c>
      <c r="AJ19" s="32"/>
      <c r="AK19" s="32"/>
      <c r="AL19" s="69"/>
      <c r="AM19" s="32"/>
      <c r="AN19" s="314">
        <v>8</v>
      </c>
      <c r="AO19" s="314">
        <v>12</v>
      </c>
      <c r="AP19" s="345">
        <v>9</v>
      </c>
      <c r="AQ19" s="32"/>
      <c r="AR19" s="345">
        <v>1</v>
      </c>
      <c r="AS19" s="215">
        <v>7</v>
      </c>
      <c r="AT19" s="32"/>
      <c r="AU19" s="32">
        <v>1</v>
      </c>
      <c r="AV19" s="32"/>
      <c r="AW19" s="345">
        <v>13</v>
      </c>
      <c r="AX19" s="32"/>
      <c r="AY19" s="111">
        <v>20</v>
      </c>
      <c r="AZ19" s="111">
        <v>10</v>
      </c>
      <c r="BA19" s="345">
        <v>17</v>
      </c>
      <c r="BB19" s="345">
        <v>4</v>
      </c>
      <c r="BC19" s="345">
        <v>2</v>
      </c>
      <c r="BD19" s="345">
        <v>4</v>
      </c>
      <c r="BE19" s="345">
        <v>14</v>
      </c>
      <c r="BF19" s="345">
        <v>4</v>
      </c>
      <c r="BG19" s="345">
        <v>1</v>
      </c>
      <c r="BH19" s="32"/>
      <c r="BI19" s="345">
        <v>1</v>
      </c>
      <c r="BJ19" s="215">
        <v>1</v>
      </c>
      <c r="BK19" s="32">
        <v>13</v>
      </c>
      <c r="BL19" s="59">
        <v>6</v>
      </c>
    </row>
    <row r="20" spans="1:64" s="119" customFormat="1" ht="12" customHeight="1" thickBot="1" x14ac:dyDescent="0.25">
      <c r="A20" s="118">
        <v>6</v>
      </c>
      <c r="B20" s="332">
        <f>IF(F20&gt;0,COUNT(F$15:F20)," ")</f>
        <v>6</v>
      </c>
      <c r="C20" s="333" t="s">
        <v>88</v>
      </c>
      <c r="D20" s="334" t="s">
        <v>89</v>
      </c>
      <c r="E20" s="335">
        <f t="shared" si="23"/>
        <v>39</v>
      </c>
      <c r="F20" s="336">
        <f t="shared" si="24"/>
        <v>211</v>
      </c>
      <c r="G20" s="337">
        <f t="shared" si="21"/>
        <v>71.043771043771045</v>
      </c>
      <c r="H20" s="338">
        <f t="shared" si="22"/>
        <v>100</v>
      </c>
      <c r="I20" s="181"/>
      <c r="J20" s="70"/>
      <c r="K20" s="344">
        <v>9</v>
      </c>
      <c r="L20" s="70">
        <v>2</v>
      </c>
      <c r="M20" s="70">
        <v>1</v>
      </c>
      <c r="N20" s="70"/>
      <c r="O20" s="344">
        <v>9</v>
      </c>
      <c r="P20" s="70">
        <v>1</v>
      </c>
      <c r="Q20" s="70"/>
      <c r="R20" s="70"/>
      <c r="S20" s="70"/>
      <c r="T20" s="61"/>
      <c r="U20" s="339">
        <v>2</v>
      </c>
      <c r="V20" s="233">
        <v>1</v>
      </c>
      <c r="W20" s="233">
        <v>2</v>
      </c>
      <c r="X20" s="61">
        <v>3</v>
      </c>
      <c r="Y20" s="61">
        <v>1</v>
      </c>
      <c r="Z20" s="216">
        <v>1</v>
      </c>
      <c r="AA20" s="339">
        <v>1</v>
      </c>
      <c r="AB20" s="216">
        <v>3</v>
      </c>
      <c r="AC20" s="172">
        <v>9</v>
      </c>
      <c r="AD20" s="61"/>
      <c r="AE20" s="61">
        <v>12</v>
      </c>
      <c r="AF20" s="61">
        <v>1</v>
      </c>
      <c r="AG20" s="61">
        <v>1</v>
      </c>
      <c r="AH20" s="250">
        <v>2</v>
      </c>
      <c r="AI20" s="339">
        <v>2</v>
      </c>
      <c r="AJ20" s="61"/>
      <c r="AK20" s="61"/>
      <c r="AL20" s="70"/>
      <c r="AM20" s="61"/>
      <c r="AN20" s="311">
        <v>8</v>
      </c>
      <c r="AO20" s="311">
        <v>12</v>
      </c>
      <c r="AP20" s="339">
        <v>9</v>
      </c>
      <c r="AQ20" s="61"/>
      <c r="AR20" s="339">
        <v>1</v>
      </c>
      <c r="AS20" s="216">
        <v>7</v>
      </c>
      <c r="AT20" s="61"/>
      <c r="AU20" s="61">
        <v>1</v>
      </c>
      <c r="AV20" s="61"/>
      <c r="AW20" s="339">
        <v>13</v>
      </c>
      <c r="AX20" s="61"/>
      <c r="AY20" s="172">
        <v>20</v>
      </c>
      <c r="AZ20" s="172">
        <v>10</v>
      </c>
      <c r="BA20" s="339">
        <v>17</v>
      </c>
      <c r="BB20" s="339">
        <v>4</v>
      </c>
      <c r="BC20" s="339">
        <v>2</v>
      </c>
      <c r="BD20" s="339">
        <v>4</v>
      </c>
      <c r="BE20" s="339">
        <v>14</v>
      </c>
      <c r="BF20" s="339">
        <v>4</v>
      </c>
      <c r="BG20" s="339">
        <v>1</v>
      </c>
      <c r="BH20" s="61"/>
      <c r="BI20" s="339">
        <v>1</v>
      </c>
      <c r="BJ20" s="216">
        <v>1</v>
      </c>
      <c r="BK20" s="61">
        <v>13</v>
      </c>
      <c r="BL20" s="62">
        <v>6</v>
      </c>
    </row>
    <row r="21" spans="1:64" s="119" customFormat="1" ht="12" customHeight="1" x14ac:dyDescent="0.2">
      <c r="A21" s="118">
        <v>7</v>
      </c>
      <c r="B21" s="176">
        <f>IF(F21&gt;0,COUNT(F$15:F21)," ")</f>
        <v>7</v>
      </c>
      <c r="C21" s="113" t="s">
        <v>87</v>
      </c>
      <c r="D21" s="114" t="s">
        <v>98</v>
      </c>
      <c r="E21" s="176">
        <f t="shared" si="23"/>
        <v>8</v>
      </c>
      <c r="F21" s="177">
        <f t="shared" si="24"/>
        <v>34</v>
      </c>
      <c r="G21" s="178">
        <f t="shared" si="21"/>
        <v>11.447811447811448</v>
      </c>
      <c r="H21" s="179">
        <f t="shared" ref="H21:H22" si="25">IF(F$11&gt;0,F21/F$11*100," ")</f>
        <v>16.113744075829384</v>
      </c>
      <c r="I21" s="115"/>
      <c r="J21" s="71"/>
      <c r="K21" s="71"/>
      <c r="L21" s="71"/>
      <c r="M21" s="71">
        <v>1</v>
      </c>
      <c r="N21" s="71"/>
      <c r="O21" s="71"/>
      <c r="P21" s="71"/>
      <c r="Q21" s="71"/>
      <c r="R21" s="71"/>
      <c r="S21" s="71"/>
      <c r="T21" s="71"/>
      <c r="U21" s="71"/>
      <c r="V21" s="234"/>
      <c r="W21" s="234"/>
      <c r="X21" s="71"/>
      <c r="Y21" s="71"/>
      <c r="Z21" s="219">
        <v>1</v>
      </c>
      <c r="AA21" s="71"/>
      <c r="AB21" s="219">
        <v>3</v>
      </c>
      <c r="AC21" s="71"/>
      <c r="AD21" s="72"/>
      <c r="AE21" s="72"/>
      <c r="AF21" s="72"/>
      <c r="AG21" s="72"/>
      <c r="AH21" s="254">
        <v>2</v>
      </c>
      <c r="AI21" s="72"/>
      <c r="AJ21" s="72"/>
      <c r="AK21" s="72"/>
      <c r="AL21" s="71"/>
      <c r="AM21" s="72"/>
      <c r="AN21" s="315"/>
      <c r="AO21" s="315"/>
      <c r="AP21" s="72"/>
      <c r="AQ21" s="72"/>
      <c r="AR21" s="72"/>
      <c r="AS21" s="220">
        <v>7</v>
      </c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1"/>
      <c r="BG21" s="72"/>
      <c r="BH21" s="72"/>
      <c r="BI21" s="72"/>
      <c r="BJ21" s="219">
        <v>1</v>
      </c>
      <c r="BK21" s="72">
        <v>13</v>
      </c>
      <c r="BL21" s="180">
        <v>6</v>
      </c>
    </row>
    <row r="22" spans="1:64" s="119" customFormat="1" ht="12" customHeight="1" x14ac:dyDescent="0.2">
      <c r="A22" s="118">
        <v>8</v>
      </c>
      <c r="B22" s="110">
        <f>IF(F22&gt;0,COUNT(F$15:F22)," ")</f>
        <v>8</v>
      </c>
      <c r="C22" s="116" t="s">
        <v>164</v>
      </c>
      <c r="D22" s="117" t="s">
        <v>165</v>
      </c>
      <c r="E22" s="110">
        <f t="shared" si="23"/>
        <v>1</v>
      </c>
      <c r="F22" s="111">
        <f t="shared" si="24"/>
        <v>10</v>
      </c>
      <c r="G22" s="120">
        <f t="shared" si="21"/>
        <v>3.3670033670033668</v>
      </c>
      <c r="H22" s="121">
        <f t="shared" si="25"/>
        <v>4.7393364928909953</v>
      </c>
      <c r="I22" s="112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232"/>
      <c r="W22" s="232"/>
      <c r="X22" s="69"/>
      <c r="Y22" s="69"/>
      <c r="Z22" s="69"/>
      <c r="AA22" s="69"/>
      <c r="AB22" s="69"/>
      <c r="AC22" s="69"/>
      <c r="AD22" s="32"/>
      <c r="AE22" s="32"/>
      <c r="AF22" s="32"/>
      <c r="AG22" s="32"/>
      <c r="AH22" s="249"/>
      <c r="AI22" s="32"/>
      <c r="AJ22" s="32"/>
      <c r="AK22" s="32"/>
      <c r="AL22" s="69"/>
      <c r="AM22" s="32"/>
      <c r="AN22" s="314"/>
      <c r="AO22" s="314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>
        <v>10</v>
      </c>
      <c r="BA22" s="32"/>
      <c r="BB22" s="32"/>
      <c r="BC22" s="32"/>
      <c r="BD22" s="32"/>
      <c r="BE22" s="32"/>
      <c r="BF22" s="69"/>
      <c r="BG22" s="32"/>
      <c r="BH22" s="32"/>
      <c r="BI22" s="32"/>
      <c r="BJ22" s="69"/>
      <c r="BK22" s="32"/>
      <c r="BL22" s="59"/>
    </row>
    <row r="23" spans="1:64" s="119" customFormat="1" ht="12" customHeight="1" x14ac:dyDescent="0.2">
      <c r="A23" s="118">
        <v>9</v>
      </c>
      <c r="B23" s="110">
        <f>IF(F23&gt;0,COUNT(F$15:F23)," ")</f>
        <v>9</v>
      </c>
      <c r="C23" s="116" t="s">
        <v>97</v>
      </c>
      <c r="D23" s="117" t="s">
        <v>167</v>
      </c>
      <c r="E23" s="110">
        <f t="shared" si="23"/>
        <v>1</v>
      </c>
      <c r="F23" s="111">
        <f t="shared" si="24"/>
        <v>9</v>
      </c>
      <c r="G23" s="120">
        <f t="shared" ref="G23:G34" si="26">F23/F$10*100</f>
        <v>3.0303030303030303</v>
      </c>
      <c r="H23" s="121">
        <f t="shared" ref="H23:H34" si="27">IF(F$11&gt;0,F23/F$11*100," ")</f>
        <v>4.2654028436018958</v>
      </c>
      <c r="I23" s="112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232"/>
      <c r="W23" s="232"/>
      <c r="X23" s="69"/>
      <c r="Y23" s="69"/>
      <c r="Z23" s="69"/>
      <c r="AA23" s="69"/>
      <c r="AB23" s="69"/>
      <c r="AC23" s="69">
        <v>9</v>
      </c>
      <c r="AD23" s="32"/>
      <c r="AE23" s="32"/>
      <c r="AF23" s="32"/>
      <c r="AG23" s="32"/>
      <c r="AH23" s="249"/>
      <c r="AI23" s="32"/>
      <c r="AJ23" s="32"/>
      <c r="AK23" s="32"/>
      <c r="AL23" s="69"/>
      <c r="AM23" s="32"/>
      <c r="AN23" s="314"/>
      <c r="AO23" s="314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69"/>
      <c r="BG23" s="32"/>
      <c r="BH23" s="32"/>
      <c r="BI23" s="32"/>
      <c r="BJ23" s="69"/>
      <c r="BK23" s="32"/>
      <c r="BL23" s="59"/>
    </row>
    <row r="24" spans="1:64" s="119" customFormat="1" ht="12" customHeight="1" x14ac:dyDescent="0.2">
      <c r="A24" s="118" t="s">
        <v>100</v>
      </c>
      <c r="B24" s="110">
        <f>IF(F24&gt;0,COUNT(F$15:F24)," ")</f>
        <v>10</v>
      </c>
      <c r="C24" s="116" t="s">
        <v>166</v>
      </c>
      <c r="D24" s="117" t="s">
        <v>167</v>
      </c>
      <c r="E24" s="110">
        <f t="shared" si="23"/>
        <v>3</v>
      </c>
      <c r="F24" s="111">
        <f t="shared" si="24"/>
        <v>22</v>
      </c>
      <c r="G24" s="120">
        <f t="shared" si="26"/>
        <v>7.4074074074074066</v>
      </c>
      <c r="H24" s="121">
        <f t="shared" si="27"/>
        <v>10.42654028436019</v>
      </c>
      <c r="I24" s="112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232"/>
      <c r="W24" s="232"/>
      <c r="X24" s="69"/>
      <c r="Y24" s="69"/>
      <c r="Z24" s="69"/>
      <c r="AA24" s="69"/>
      <c r="AB24" s="69"/>
      <c r="AC24" s="69"/>
      <c r="AD24" s="32"/>
      <c r="AE24" s="32"/>
      <c r="AF24" s="32"/>
      <c r="AG24" s="32"/>
      <c r="AH24" s="249">
        <v>2</v>
      </c>
      <c r="AI24" s="32"/>
      <c r="AJ24" s="32"/>
      <c r="AK24" s="32"/>
      <c r="AL24" s="69"/>
      <c r="AM24" s="32"/>
      <c r="AN24" s="314">
        <v>8</v>
      </c>
      <c r="AO24" s="314">
        <v>12</v>
      </c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69"/>
      <c r="BG24" s="32"/>
      <c r="BH24" s="32"/>
      <c r="BI24" s="32"/>
      <c r="BJ24" s="69"/>
      <c r="BK24" s="32"/>
      <c r="BL24" s="59"/>
    </row>
    <row r="25" spans="1:64" s="119" customFormat="1" ht="12" customHeight="1" x14ac:dyDescent="0.2">
      <c r="A25" s="118" t="s">
        <v>99</v>
      </c>
      <c r="B25" s="110">
        <f>IF(F25&gt;0,COUNT(F$15:F25)," ")</f>
        <v>11</v>
      </c>
      <c r="C25" s="116" t="s">
        <v>170</v>
      </c>
      <c r="D25" s="117" t="s">
        <v>171</v>
      </c>
      <c r="E25" s="110">
        <f t="shared" si="23"/>
        <v>6</v>
      </c>
      <c r="F25" s="111">
        <f t="shared" si="24"/>
        <v>9</v>
      </c>
      <c r="G25" s="120">
        <f t="shared" si="26"/>
        <v>3.0303030303030303</v>
      </c>
      <c r="H25" s="121">
        <f t="shared" si="27"/>
        <v>4.2654028436018958</v>
      </c>
      <c r="I25" s="112"/>
      <c r="J25" s="69"/>
      <c r="K25" s="69"/>
      <c r="L25" s="69"/>
      <c r="M25" s="69"/>
      <c r="N25" s="69"/>
      <c r="O25" s="69"/>
      <c r="P25" s="69">
        <v>1</v>
      </c>
      <c r="Q25" s="69"/>
      <c r="R25" s="69"/>
      <c r="S25" s="69"/>
      <c r="T25" s="69"/>
      <c r="U25" s="69"/>
      <c r="V25" s="232">
        <v>1</v>
      </c>
      <c r="W25" s="232">
        <v>2</v>
      </c>
      <c r="X25" s="69">
        <v>3</v>
      </c>
      <c r="Y25" s="69"/>
      <c r="Z25" s="69"/>
      <c r="AA25" s="69"/>
      <c r="AB25" s="69"/>
      <c r="AC25" s="69"/>
      <c r="AD25" s="32"/>
      <c r="AE25" s="32"/>
      <c r="AF25" s="32"/>
      <c r="AG25" s="32">
        <v>1</v>
      </c>
      <c r="AH25" s="249"/>
      <c r="AI25" s="32"/>
      <c r="AJ25" s="32"/>
      <c r="AK25" s="32"/>
      <c r="AL25" s="69"/>
      <c r="AM25" s="32"/>
      <c r="AN25" s="32"/>
      <c r="AO25" s="32"/>
      <c r="AP25" s="32"/>
      <c r="AQ25" s="32"/>
      <c r="AR25" s="32"/>
      <c r="AS25" s="32"/>
      <c r="AT25" s="32"/>
      <c r="AU25" s="32">
        <v>1</v>
      </c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69"/>
      <c r="BG25" s="32"/>
      <c r="BH25" s="32"/>
      <c r="BI25" s="32"/>
      <c r="BJ25" s="69"/>
      <c r="BK25" s="32"/>
      <c r="BL25" s="59"/>
    </row>
    <row r="26" spans="1:64" s="119" customFormat="1" ht="12" customHeight="1" x14ac:dyDescent="0.2">
      <c r="A26" s="118" t="s">
        <v>102</v>
      </c>
      <c r="B26" s="110">
        <f>IF(F26&gt;0,COUNT(F$15:F26)," ")</f>
        <v>12</v>
      </c>
      <c r="C26" s="116" t="s">
        <v>172</v>
      </c>
      <c r="D26" s="117" t="s">
        <v>173</v>
      </c>
      <c r="E26" s="110">
        <f t="shared" si="23"/>
        <v>6</v>
      </c>
      <c r="F26" s="111">
        <f t="shared" si="24"/>
        <v>44</v>
      </c>
      <c r="G26" s="120">
        <f t="shared" si="26"/>
        <v>14.814814814814813</v>
      </c>
      <c r="H26" s="121">
        <f t="shared" si="27"/>
        <v>20.85308056872038</v>
      </c>
      <c r="I26" s="112"/>
      <c r="J26" s="69"/>
      <c r="K26" s="69"/>
      <c r="L26" s="69">
        <v>2</v>
      </c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>
        <v>1</v>
      </c>
      <c r="Z26" s="69"/>
      <c r="AA26" s="69"/>
      <c r="AB26" s="69"/>
      <c r="AC26" s="69"/>
      <c r="AD26" s="32"/>
      <c r="AE26" s="32"/>
      <c r="AF26" s="32"/>
      <c r="AG26" s="32"/>
      <c r="AH26" s="249">
        <v>2</v>
      </c>
      <c r="AI26" s="32"/>
      <c r="AJ26" s="32"/>
      <c r="AK26" s="32"/>
      <c r="AL26" s="69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>
        <v>20</v>
      </c>
      <c r="AZ26" s="32"/>
      <c r="BA26" s="32"/>
      <c r="BB26" s="32"/>
      <c r="BC26" s="32"/>
      <c r="BD26" s="32"/>
      <c r="BE26" s="32"/>
      <c r="BF26" s="69"/>
      <c r="BG26" s="32"/>
      <c r="BH26" s="32"/>
      <c r="BI26" s="32"/>
      <c r="BJ26" s="69"/>
      <c r="BK26" s="32">
        <v>13</v>
      </c>
      <c r="BL26" s="59">
        <v>6</v>
      </c>
    </row>
    <row r="27" spans="1:64" s="119" customFormat="1" ht="12" customHeight="1" x14ac:dyDescent="0.2">
      <c r="A27" s="118" t="s">
        <v>101</v>
      </c>
      <c r="B27" s="110">
        <f>IF(F27&gt;0,COUNT(F$15:F27)," ")</f>
        <v>13</v>
      </c>
      <c r="C27" s="116" t="s">
        <v>175</v>
      </c>
      <c r="D27" s="117" t="s">
        <v>165</v>
      </c>
      <c r="E27" s="110">
        <f t="shared" si="23"/>
        <v>1</v>
      </c>
      <c r="F27" s="111">
        <f t="shared" si="24"/>
        <v>13</v>
      </c>
      <c r="G27" s="120">
        <f t="shared" si="26"/>
        <v>4.3771043771043772</v>
      </c>
      <c r="H27" s="121">
        <f t="shared" si="27"/>
        <v>6.1611374407582939</v>
      </c>
      <c r="I27" s="112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32"/>
      <c r="AE27" s="32"/>
      <c r="AF27" s="32"/>
      <c r="AG27" s="32"/>
      <c r="AH27" s="249"/>
      <c r="AI27" s="32"/>
      <c r="AJ27" s="32"/>
      <c r="AK27" s="32"/>
      <c r="AL27" s="69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69"/>
      <c r="BG27" s="32"/>
      <c r="BH27" s="32"/>
      <c r="BI27" s="32"/>
      <c r="BJ27" s="69"/>
      <c r="BK27" s="32">
        <v>13</v>
      </c>
      <c r="BL27" s="59"/>
    </row>
    <row r="28" spans="1:64" s="119" customFormat="1" ht="12" customHeight="1" x14ac:dyDescent="0.2">
      <c r="A28" s="118" t="s">
        <v>108</v>
      </c>
      <c r="B28" s="110">
        <f>IF(F28&gt;0,COUNT(F$15:F28)," ")</f>
        <v>14</v>
      </c>
      <c r="C28" s="116" t="s">
        <v>174</v>
      </c>
      <c r="D28" s="117" t="s">
        <v>167</v>
      </c>
      <c r="E28" s="110">
        <f t="shared" si="23"/>
        <v>1</v>
      </c>
      <c r="F28" s="111">
        <f t="shared" si="24"/>
        <v>13</v>
      </c>
      <c r="G28" s="120">
        <f t="shared" si="26"/>
        <v>4.3771043771043772</v>
      </c>
      <c r="H28" s="121">
        <f t="shared" si="27"/>
        <v>6.1611374407582939</v>
      </c>
      <c r="I28" s="112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32"/>
      <c r="AE28" s="32"/>
      <c r="AF28" s="32"/>
      <c r="AG28" s="32"/>
      <c r="AH28" s="249"/>
      <c r="AI28" s="32"/>
      <c r="AJ28" s="32"/>
      <c r="AK28" s="32"/>
      <c r="AL28" s="69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69"/>
      <c r="BG28" s="32"/>
      <c r="BH28" s="32"/>
      <c r="BI28" s="32"/>
      <c r="BJ28" s="69"/>
      <c r="BK28" s="32">
        <v>13</v>
      </c>
      <c r="BL28" s="59"/>
    </row>
    <row r="29" spans="1:64" s="119" customFormat="1" ht="12" customHeight="1" x14ac:dyDescent="0.2">
      <c r="A29" s="118" t="s">
        <v>109</v>
      </c>
      <c r="B29" s="110">
        <f>IF(F29&gt;0,COUNT(F$15:F29)," ")</f>
        <v>15</v>
      </c>
      <c r="C29" s="116" t="s">
        <v>90</v>
      </c>
      <c r="D29" s="117" t="s">
        <v>2</v>
      </c>
      <c r="E29" s="110">
        <f t="shared" si="23"/>
        <v>2</v>
      </c>
      <c r="F29" s="111">
        <f t="shared" si="24"/>
        <v>18</v>
      </c>
      <c r="G29" s="120">
        <f t="shared" si="26"/>
        <v>6.0606060606060606</v>
      </c>
      <c r="H29" s="121">
        <f t="shared" si="27"/>
        <v>8.5308056872037916</v>
      </c>
      <c r="I29" s="112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32"/>
      <c r="AE29" s="32">
        <v>12</v>
      </c>
      <c r="AF29" s="32"/>
      <c r="AG29" s="32"/>
      <c r="AH29" s="249"/>
      <c r="AI29" s="32"/>
      <c r="AJ29" s="32"/>
      <c r="AK29" s="32"/>
      <c r="AL29" s="69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69"/>
      <c r="BG29" s="32"/>
      <c r="BH29" s="32"/>
      <c r="BI29" s="32"/>
      <c r="BJ29" s="69"/>
      <c r="BK29" s="32"/>
      <c r="BL29" s="59">
        <v>6</v>
      </c>
    </row>
    <row r="30" spans="1:64" s="119" customFormat="1" ht="12" customHeight="1" x14ac:dyDescent="0.2">
      <c r="A30" s="118" t="s">
        <v>110</v>
      </c>
      <c r="B30" s="110">
        <f>IF(F30&gt;0,COUNT(F$15:F30)," ")</f>
        <v>16</v>
      </c>
      <c r="C30" s="116" t="s">
        <v>177</v>
      </c>
      <c r="D30" s="117" t="s">
        <v>2</v>
      </c>
      <c r="E30" s="110">
        <f t="shared" si="23"/>
        <v>4</v>
      </c>
      <c r="F30" s="111">
        <f t="shared" si="24"/>
        <v>21</v>
      </c>
      <c r="G30" s="120">
        <f t="shared" si="26"/>
        <v>7.0707070707070701</v>
      </c>
      <c r="H30" s="121">
        <f t="shared" si="27"/>
        <v>9.9526066350710902</v>
      </c>
      <c r="I30" s="112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32"/>
      <c r="AE30" s="32">
        <v>12</v>
      </c>
      <c r="AF30" s="32">
        <v>1</v>
      </c>
      <c r="AG30" s="32"/>
      <c r="AH30" s="249">
        <v>2</v>
      </c>
      <c r="AI30" s="32"/>
      <c r="AJ30" s="32"/>
      <c r="AK30" s="32"/>
      <c r="AL30" s="69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69"/>
      <c r="BG30" s="32"/>
      <c r="BH30" s="32"/>
      <c r="BI30" s="32"/>
      <c r="BJ30" s="69"/>
      <c r="BK30" s="32"/>
      <c r="BL30" s="59">
        <v>6</v>
      </c>
    </row>
    <row r="31" spans="1:64" s="119" customFormat="1" ht="12" customHeight="1" x14ac:dyDescent="0.2">
      <c r="A31" s="118" t="s">
        <v>111</v>
      </c>
      <c r="B31" s="110">
        <f>IF(F31&gt;0,COUNT(F$15:F31)," ")</f>
        <v>17</v>
      </c>
      <c r="C31" s="116" t="s">
        <v>178</v>
      </c>
      <c r="D31" s="117" t="s">
        <v>2</v>
      </c>
      <c r="E31" s="110">
        <f t="shared" si="23"/>
        <v>1</v>
      </c>
      <c r="F31" s="111">
        <f t="shared" si="24"/>
        <v>12</v>
      </c>
      <c r="G31" s="120">
        <f t="shared" si="26"/>
        <v>4.0404040404040407</v>
      </c>
      <c r="H31" s="121">
        <f t="shared" si="27"/>
        <v>5.6872037914691944</v>
      </c>
      <c r="I31" s="112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32"/>
      <c r="AE31" s="32">
        <v>12</v>
      </c>
      <c r="AF31" s="32"/>
      <c r="AG31" s="32"/>
      <c r="AH31" s="32"/>
      <c r="AI31" s="32"/>
      <c r="AJ31" s="32"/>
      <c r="AK31" s="32"/>
      <c r="AL31" s="69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69"/>
      <c r="BG31" s="32"/>
      <c r="BH31" s="32"/>
      <c r="BI31" s="32"/>
      <c r="BJ31" s="69"/>
      <c r="BK31" s="32"/>
      <c r="BL31" s="59"/>
    </row>
    <row r="32" spans="1:64" s="119" customFormat="1" ht="12" customHeight="1" x14ac:dyDescent="0.2">
      <c r="A32" s="118" t="s">
        <v>180</v>
      </c>
      <c r="B32" s="162">
        <f>IF(F32&gt;0,COUNT(F$15:F32)," ")</f>
        <v>18</v>
      </c>
      <c r="C32" s="163" t="s">
        <v>181</v>
      </c>
      <c r="D32" s="164" t="s">
        <v>2</v>
      </c>
      <c r="E32" s="110">
        <f t="shared" si="23"/>
        <v>3</v>
      </c>
      <c r="F32" s="111">
        <f t="shared" si="24"/>
        <v>5</v>
      </c>
      <c r="G32" s="165">
        <f t="shared" ref="G32:G33" si="28">F32/F$10*100</f>
        <v>1.6835016835016834</v>
      </c>
      <c r="H32" s="166">
        <f t="shared" ref="H32:H33" si="29">IF(F$11&gt;0,F32/F$11*100," ")</f>
        <v>2.3696682464454977</v>
      </c>
      <c r="I32" s="167"/>
      <c r="J32" s="168"/>
      <c r="K32" s="168"/>
      <c r="L32" s="168"/>
      <c r="M32" s="168"/>
      <c r="N32" s="168"/>
      <c r="O32" s="168"/>
      <c r="P32" s="168">
        <v>1</v>
      </c>
      <c r="Q32" s="168"/>
      <c r="R32" s="168"/>
      <c r="S32" s="168"/>
      <c r="T32" s="168"/>
      <c r="U32" s="168"/>
      <c r="V32" s="168"/>
      <c r="W32" s="168"/>
      <c r="X32" s="168">
        <v>3</v>
      </c>
      <c r="Y32" s="168"/>
      <c r="Z32" s="168"/>
      <c r="AA32" s="168"/>
      <c r="AB32" s="168"/>
      <c r="AC32" s="168"/>
      <c r="AD32" s="169"/>
      <c r="AE32" s="169"/>
      <c r="AF32" s="169"/>
      <c r="AG32" s="169"/>
      <c r="AH32" s="169"/>
      <c r="AI32" s="169"/>
      <c r="AJ32" s="169"/>
      <c r="AK32" s="169"/>
      <c r="AL32" s="168"/>
      <c r="AM32" s="169"/>
      <c r="AN32" s="169"/>
      <c r="AO32" s="169"/>
      <c r="AP32" s="169"/>
      <c r="AQ32" s="169"/>
      <c r="AR32" s="169"/>
      <c r="AS32" s="169"/>
      <c r="AT32" s="169"/>
      <c r="AU32" s="169">
        <v>1</v>
      </c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8"/>
      <c r="BG32" s="169"/>
      <c r="BH32" s="169"/>
      <c r="BI32" s="169"/>
      <c r="BJ32" s="168"/>
      <c r="BK32" s="169"/>
      <c r="BL32" s="170"/>
    </row>
    <row r="33" spans="1:64" s="119" customFormat="1" ht="12" customHeight="1" x14ac:dyDescent="0.2">
      <c r="A33" s="118" t="s">
        <v>257</v>
      </c>
      <c r="B33" s="110">
        <f>IF(F33&gt;0,COUNT(F$15:F33)," ")</f>
        <v>19</v>
      </c>
      <c r="C33" s="116" t="s">
        <v>258</v>
      </c>
      <c r="D33" s="117" t="s">
        <v>2</v>
      </c>
      <c r="E33" s="110">
        <f t="shared" si="23"/>
        <v>1</v>
      </c>
      <c r="F33" s="111">
        <f t="shared" si="24"/>
        <v>1</v>
      </c>
      <c r="G33" s="120">
        <f t="shared" si="28"/>
        <v>0.33670033670033667</v>
      </c>
      <c r="H33" s="121">
        <f t="shared" si="29"/>
        <v>0.47393364928909953</v>
      </c>
      <c r="I33" s="112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32"/>
      <c r="AE33" s="32"/>
      <c r="AF33" s="32"/>
      <c r="AG33" s="32">
        <v>1</v>
      </c>
      <c r="AH33" s="32"/>
      <c r="AI33" s="32"/>
      <c r="AJ33" s="32"/>
      <c r="AK33" s="32"/>
      <c r="AL33" s="69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69"/>
      <c r="BG33" s="32"/>
      <c r="BH33" s="32"/>
      <c r="BI33" s="32"/>
      <c r="BJ33" s="69"/>
      <c r="BK33" s="32"/>
      <c r="BL33" s="59"/>
    </row>
    <row r="34" spans="1:64" s="119" customFormat="1" ht="12" customHeight="1" thickBot="1" x14ac:dyDescent="0.25">
      <c r="A34" s="118" t="s">
        <v>259</v>
      </c>
      <c r="B34" s="126">
        <f>IF(F34&gt;0,COUNT(F$15:F34)," ")</f>
        <v>20</v>
      </c>
      <c r="C34" s="127" t="s">
        <v>112</v>
      </c>
      <c r="D34" s="128" t="s">
        <v>167</v>
      </c>
      <c r="E34" s="171">
        <f t="shared" si="23"/>
        <v>1</v>
      </c>
      <c r="F34" s="172">
        <f t="shared" si="24"/>
        <v>1</v>
      </c>
      <c r="G34" s="129">
        <f t="shared" si="26"/>
        <v>0.33670033670033667</v>
      </c>
      <c r="H34" s="130">
        <f t="shared" si="27"/>
        <v>0.47393364928909953</v>
      </c>
      <c r="I34" s="131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3"/>
      <c r="AF34" s="133"/>
      <c r="AG34" s="133">
        <v>1</v>
      </c>
      <c r="AH34" s="133"/>
      <c r="AI34" s="133"/>
      <c r="AJ34" s="133"/>
      <c r="AK34" s="133"/>
      <c r="AL34" s="132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2"/>
      <c r="BG34" s="133"/>
      <c r="BH34" s="133"/>
      <c r="BI34" s="133"/>
      <c r="BJ34" s="132"/>
      <c r="BK34" s="133"/>
      <c r="BL34" s="134"/>
    </row>
    <row r="35" spans="1:64" ht="34.5" customHeight="1" x14ac:dyDescent="0.25">
      <c r="B35" s="93"/>
      <c r="C35" s="175" t="s">
        <v>280</v>
      </c>
      <c r="D35" s="94"/>
      <c r="E35" s="93"/>
      <c r="F35" s="73"/>
      <c r="G35" s="95"/>
      <c r="H35" s="96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64" s="143" customFormat="1" ht="15.75" customHeight="1" thickBot="1" x14ac:dyDescent="0.25">
      <c r="A36" s="366" t="s">
        <v>282</v>
      </c>
      <c r="B36" s="209"/>
      <c r="C36" s="213" t="s">
        <v>283</v>
      </c>
      <c r="D36" s="213"/>
      <c r="E36" s="209"/>
      <c r="F36" s="316" t="s">
        <v>116</v>
      </c>
      <c r="G36" s="182"/>
      <c r="H36" s="142"/>
      <c r="I36" s="139" t="s">
        <v>141</v>
      </c>
      <c r="J36" s="138"/>
      <c r="K36" s="139"/>
      <c r="L36" s="144"/>
      <c r="M36" s="138"/>
      <c r="N36" s="138"/>
      <c r="O36" s="138"/>
      <c r="P36" s="138"/>
      <c r="Q36" s="138"/>
      <c r="R36" s="138"/>
      <c r="S36" s="138"/>
      <c r="T36" s="138"/>
      <c r="U36" s="138"/>
      <c r="V36" s="139" t="s">
        <v>140</v>
      </c>
      <c r="W36" s="138"/>
      <c r="X36" s="138"/>
      <c r="Y36" s="144"/>
      <c r="Z36" s="144"/>
      <c r="AA36" s="144"/>
      <c r="AB36" s="144"/>
      <c r="AC36" s="138"/>
      <c r="AD36" s="139"/>
      <c r="AE36" s="139"/>
      <c r="AF36" s="139"/>
      <c r="AG36" s="139"/>
      <c r="AH36" s="139"/>
      <c r="AI36" s="139"/>
      <c r="AJ36" s="155"/>
      <c r="AK36" s="155"/>
      <c r="AL36" s="155"/>
      <c r="AM36" s="155"/>
      <c r="AN36" s="154"/>
      <c r="AO36" s="154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</row>
    <row r="37" spans="1:64" s="143" customFormat="1" ht="10.5" customHeight="1" thickTop="1" thickBot="1" x14ac:dyDescent="0.25">
      <c r="A37" s="141"/>
      <c r="B37" s="347"/>
      <c r="C37" s="348" t="s">
        <v>142</v>
      </c>
      <c r="D37" s="349"/>
      <c r="E37" s="349"/>
      <c r="F37" s="350">
        <f>SUM(F39:F76)</f>
        <v>211</v>
      </c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</row>
    <row r="38" spans="1:64" s="208" customFormat="1" ht="6" customHeight="1" thickTop="1" thickBot="1" x14ac:dyDescent="0.25">
      <c r="A38" s="204"/>
      <c r="B38" s="205"/>
      <c r="C38" s="206"/>
      <c r="D38" s="205"/>
      <c r="E38" s="205"/>
      <c r="F38" s="207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</row>
    <row r="39" spans="1:64" s="143" customFormat="1" ht="12.75" customHeight="1" thickTop="1" x14ac:dyDescent="0.2">
      <c r="A39" s="141"/>
      <c r="B39" s="351">
        <f>COUNTA(C$39:C39)</f>
        <v>1</v>
      </c>
      <c r="C39" s="352" t="s">
        <v>189</v>
      </c>
      <c r="D39" s="353">
        <v>42716</v>
      </c>
      <c r="E39" s="354"/>
      <c r="F39" s="355">
        <v>9</v>
      </c>
      <c r="G39" s="145"/>
      <c r="H39" s="149"/>
      <c r="I39" s="156" t="s">
        <v>187</v>
      </c>
      <c r="J39" s="145"/>
      <c r="K39" s="145"/>
      <c r="L39" s="144"/>
      <c r="M39" s="145"/>
      <c r="N39" s="145"/>
      <c r="O39" s="145"/>
      <c r="P39" s="145"/>
      <c r="Q39" s="145"/>
      <c r="R39" s="145"/>
      <c r="S39" s="145"/>
      <c r="T39" s="145"/>
      <c r="U39" s="145"/>
      <c r="V39" s="145" t="s">
        <v>188</v>
      </c>
      <c r="W39" s="145"/>
      <c r="X39" s="145"/>
      <c r="Y39" s="144"/>
      <c r="Z39" s="144"/>
      <c r="AA39" s="144"/>
      <c r="AB39" s="144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</row>
    <row r="40" spans="1:64" s="143" customFormat="1" ht="12.75" customHeight="1" x14ac:dyDescent="0.2">
      <c r="A40" s="141"/>
      <c r="B40" s="356">
        <f>COUNTA(C$39:C40)</f>
        <v>2</v>
      </c>
      <c r="C40" s="357" t="s">
        <v>198</v>
      </c>
      <c r="D40" s="358">
        <v>42716</v>
      </c>
      <c r="E40" s="359"/>
      <c r="F40" s="360">
        <v>14</v>
      </c>
      <c r="G40" s="145"/>
      <c r="H40" s="149"/>
      <c r="I40" s="157" t="s">
        <v>125</v>
      </c>
      <c r="J40" s="145"/>
      <c r="K40" s="145"/>
      <c r="L40" s="144"/>
      <c r="M40" s="145"/>
      <c r="N40" s="145"/>
      <c r="O40" s="145"/>
      <c r="P40" s="145"/>
      <c r="Q40" s="145"/>
      <c r="R40" s="145"/>
      <c r="S40" s="145"/>
      <c r="T40" s="145"/>
      <c r="U40" s="145"/>
      <c r="V40" s="145" t="s">
        <v>124</v>
      </c>
      <c r="W40" s="145"/>
      <c r="X40" s="145"/>
      <c r="Y40" s="144"/>
      <c r="Z40" s="144"/>
      <c r="AA40" s="144"/>
      <c r="AB40" s="144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</row>
    <row r="41" spans="1:64" s="143" customFormat="1" ht="12.75" customHeight="1" x14ac:dyDescent="0.2">
      <c r="A41" s="141"/>
      <c r="B41" s="356">
        <f>COUNTA(C$39:C41)</f>
        <v>3</v>
      </c>
      <c r="C41" s="357" t="s">
        <v>192</v>
      </c>
      <c r="D41" s="358">
        <v>42716</v>
      </c>
      <c r="E41" s="359"/>
      <c r="F41" s="360">
        <v>13</v>
      </c>
      <c r="G41" s="145"/>
      <c r="H41" s="149"/>
      <c r="I41" s="157" t="s">
        <v>190</v>
      </c>
      <c r="J41" s="145"/>
      <c r="K41" s="145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145" t="s">
        <v>191</v>
      </c>
      <c r="W41" s="145"/>
      <c r="X41" s="145"/>
      <c r="Y41" s="144"/>
      <c r="Z41" s="144"/>
      <c r="AA41" s="144"/>
      <c r="AB41" s="144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</row>
    <row r="42" spans="1:64" s="143" customFormat="1" ht="12.75" customHeight="1" x14ac:dyDescent="0.2">
      <c r="A42" s="141"/>
      <c r="B42" s="356">
        <f>COUNTA(C$39:C42)</f>
        <v>4</v>
      </c>
      <c r="C42" s="357" t="s">
        <v>185</v>
      </c>
      <c r="D42" s="358">
        <v>42716</v>
      </c>
      <c r="E42" s="359"/>
      <c r="F42" s="360">
        <v>17</v>
      </c>
      <c r="G42" s="145"/>
      <c r="H42" s="149"/>
      <c r="I42" s="153" t="s">
        <v>118</v>
      </c>
      <c r="J42" s="145"/>
      <c r="K42" s="145"/>
      <c r="L42" s="144"/>
      <c r="M42" s="145"/>
      <c r="N42" s="145"/>
      <c r="O42" s="145"/>
      <c r="P42" s="145"/>
      <c r="Q42" s="145"/>
      <c r="R42" s="145"/>
      <c r="S42" s="145"/>
      <c r="T42" s="145"/>
      <c r="U42" s="145"/>
      <c r="V42" s="145" t="s">
        <v>119</v>
      </c>
      <c r="W42" s="145"/>
      <c r="X42" s="145"/>
      <c r="Y42" s="144"/>
      <c r="Z42" s="144"/>
      <c r="AA42" s="144"/>
      <c r="AB42" s="144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</row>
    <row r="43" spans="1:64" s="143" customFormat="1" ht="12.75" customHeight="1" x14ac:dyDescent="0.2">
      <c r="A43" s="141"/>
      <c r="B43" s="356">
        <f>COUNTA(C$39:C43)</f>
        <v>5</v>
      </c>
      <c r="C43" s="357" t="s">
        <v>200</v>
      </c>
      <c r="D43" s="358">
        <v>42717</v>
      </c>
      <c r="E43" s="359"/>
      <c r="F43" s="360">
        <v>9</v>
      </c>
      <c r="G43" s="145"/>
      <c r="H43" s="149"/>
      <c r="I43" s="156" t="s">
        <v>122</v>
      </c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 t="s">
        <v>123</v>
      </c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</row>
    <row r="44" spans="1:64" s="143" customFormat="1" ht="12.75" customHeight="1" x14ac:dyDescent="0.2">
      <c r="A44" s="141"/>
      <c r="B44" s="356">
        <f>COUNTA(C$39:C44)</f>
        <v>6</v>
      </c>
      <c r="C44" s="357" t="s">
        <v>205</v>
      </c>
      <c r="D44" s="358">
        <v>42717</v>
      </c>
      <c r="E44" s="359"/>
      <c r="F44" s="360">
        <v>1</v>
      </c>
      <c r="G44" s="145"/>
      <c r="H44" s="145"/>
      <c r="I44" s="156" t="s">
        <v>203</v>
      </c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 t="s">
        <v>204</v>
      </c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</row>
    <row r="45" spans="1:64" s="143" customFormat="1" ht="12.75" customHeight="1" x14ac:dyDescent="0.2">
      <c r="A45" s="141"/>
      <c r="B45" s="356">
        <f>COUNTA(C$39:C45)</f>
        <v>7</v>
      </c>
      <c r="C45" s="357" t="s">
        <v>202</v>
      </c>
      <c r="D45" s="358">
        <v>42717</v>
      </c>
      <c r="E45" s="359"/>
      <c r="F45" s="360">
        <v>2</v>
      </c>
      <c r="G45" s="145"/>
      <c r="H45" s="145"/>
      <c r="I45" s="157" t="s">
        <v>138</v>
      </c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 t="s">
        <v>139</v>
      </c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</row>
    <row r="46" spans="1:64" s="143" customFormat="1" ht="12.75" customHeight="1" x14ac:dyDescent="0.2">
      <c r="A46" s="141"/>
      <c r="B46" s="356">
        <f>COUNTA(C$39:C46)</f>
        <v>8</v>
      </c>
      <c r="C46" s="357" t="s">
        <v>208</v>
      </c>
      <c r="D46" s="358">
        <v>42719</v>
      </c>
      <c r="E46" s="359"/>
      <c r="F46" s="360">
        <v>1</v>
      </c>
      <c r="G46" s="145"/>
      <c r="H46" s="149"/>
      <c r="I46" s="157" t="s">
        <v>125</v>
      </c>
      <c r="J46" s="145"/>
      <c r="K46" s="145"/>
      <c r="L46" s="144"/>
      <c r="M46" s="145"/>
      <c r="N46" s="145"/>
      <c r="O46" s="145"/>
      <c r="P46" s="145"/>
      <c r="Q46" s="145"/>
      <c r="R46" s="145"/>
      <c r="S46" s="145"/>
      <c r="T46" s="145"/>
      <c r="U46" s="145"/>
      <c r="V46" s="145" t="s">
        <v>124</v>
      </c>
      <c r="W46" s="145"/>
      <c r="X46" s="145"/>
      <c r="Y46" s="144"/>
      <c r="Z46" s="144"/>
      <c r="AA46" s="144"/>
      <c r="AB46" s="144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</row>
    <row r="47" spans="1:64" s="143" customFormat="1" ht="12.75" customHeight="1" x14ac:dyDescent="0.2">
      <c r="A47" s="141"/>
      <c r="B47" s="356">
        <f>COUNTA(C$39:C47)</f>
        <v>9</v>
      </c>
      <c r="C47" s="357" t="s">
        <v>215</v>
      </c>
      <c r="D47" s="358">
        <v>42719</v>
      </c>
      <c r="E47" s="359"/>
      <c r="F47" s="360">
        <v>2</v>
      </c>
      <c r="G47" s="145"/>
      <c r="H47" s="140"/>
      <c r="I47" s="156" t="s">
        <v>216</v>
      </c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 t="s">
        <v>217</v>
      </c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</row>
    <row r="48" spans="1:64" s="143" customFormat="1" ht="12.75" customHeight="1" x14ac:dyDescent="0.2">
      <c r="A48" s="141"/>
      <c r="B48" s="356">
        <f>COUNTA(C$39:C48)</f>
        <v>10</v>
      </c>
      <c r="C48" s="357" t="s">
        <v>226</v>
      </c>
      <c r="D48" s="358">
        <v>42720</v>
      </c>
      <c r="E48" s="359"/>
      <c r="F48" s="360">
        <v>4</v>
      </c>
      <c r="G48" s="145"/>
      <c r="H48" s="140"/>
      <c r="I48" s="156" t="s">
        <v>224</v>
      </c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 t="s">
        <v>225</v>
      </c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</row>
    <row r="49" spans="1:39" s="143" customFormat="1" ht="12.75" customHeight="1" x14ac:dyDescent="0.2">
      <c r="A49" s="141"/>
      <c r="B49" s="356">
        <f>COUNTA(C$39:C49)</f>
        <v>11</v>
      </c>
      <c r="C49" s="357" t="s">
        <v>235</v>
      </c>
      <c r="D49" s="358">
        <v>42721</v>
      </c>
      <c r="E49" s="359"/>
      <c r="F49" s="360">
        <v>1</v>
      </c>
      <c r="G49" s="145"/>
      <c r="H49" s="140"/>
      <c r="I49" s="156" t="s">
        <v>236</v>
      </c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 t="s">
        <v>237</v>
      </c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</row>
    <row r="50" spans="1:39" s="143" customFormat="1" ht="12.75" customHeight="1" x14ac:dyDescent="0.2">
      <c r="A50" s="141"/>
      <c r="B50" s="356">
        <f>COUNTA(C$39:C50)</f>
        <v>12</v>
      </c>
      <c r="C50" s="357" t="s">
        <v>232</v>
      </c>
      <c r="D50" s="358">
        <v>42721</v>
      </c>
      <c r="E50" s="359"/>
      <c r="F50" s="360">
        <v>1</v>
      </c>
      <c r="G50" s="145"/>
      <c r="H50" s="140"/>
      <c r="I50" s="184" t="s">
        <v>233</v>
      </c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 t="s">
        <v>234</v>
      </c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</row>
    <row r="51" spans="1:39" s="143" customFormat="1" ht="12.75" customHeight="1" x14ac:dyDescent="0.2">
      <c r="A51" s="141"/>
      <c r="B51" s="356">
        <f>COUNTA(C$39:C51)</f>
        <v>13</v>
      </c>
      <c r="C51" s="357" t="s">
        <v>281</v>
      </c>
      <c r="D51" s="358">
        <v>42722</v>
      </c>
      <c r="E51" s="359"/>
      <c r="F51" s="360">
        <v>4</v>
      </c>
      <c r="G51" s="145"/>
      <c r="H51" s="140"/>
      <c r="I51" s="156" t="s">
        <v>267</v>
      </c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 t="s">
        <v>266</v>
      </c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</row>
    <row r="52" spans="1:39" s="143" customFormat="1" ht="12.75" customHeight="1" x14ac:dyDescent="0.2">
      <c r="A52" s="141"/>
      <c r="B52" s="356">
        <f>COUNTA(C$39:C52)</f>
        <v>14</v>
      </c>
      <c r="C52" s="357" t="s">
        <v>270</v>
      </c>
      <c r="D52" s="358">
        <v>42722</v>
      </c>
      <c r="E52" s="359"/>
      <c r="F52" s="360">
        <v>9</v>
      </c>
      <c r="G52" s="145"/>
      <c r="H52" s="140"/>
      <c r="I52" s="156" t="s">
        <v>268</v>
      </c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 t="s">
        <v>269</v>
      </c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</row>
    <row r="53" spans="1:39" s="143" customFormat="1" ht="12.75" customHeight="1" x14ac:dyDescent="0.2">
      <c r="A53" s="141"/>
      <c r="B53" s="356">
        <f>COUNTA(C$39:C53)</f>
        <v>15</v>
      </c>
      <c r="C53" s="357" t="s">
        <v>252</v>
      </c>
      <c r="D53" s="358">
        <v>42722</v>
      </c>
      <c r="E53" s="359"/>
      <c r="F53" s="360">
        <v>4</v>
      </c>
      <c r="G53" s="145"/>
      <c r="H53" s="140"/>
      <c r="I53" s="156" t="s">
        <v>250</v>
      </c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 t="s">
        <v>251</v>
      </c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</row>
    <row r="54" spans="1:39" s="143" customFormat="1" ht="12.75" customHeight="1" thickBot="1" x14ac:dyDescent="0.25">
      <c r="A54" s="141"/>
      <c r="B54" s="361">
        <f>COUNTA(C$39:C54)</f>
        <v>16</v>
      </c>
      <c r="C54" s="362" t="s">
        <v>277</v>
      </c>
      <c r="D54" s="363">
        <v>42722</v>
      </c>
      <c r="E54" s="364"/>
      <c r="F54" s="365">
        <v>2</v>
      </c>
      <c r="G54" s="145"/>
      <c r="H54" s="140"/>
      <c r="I54" s="156" t="s">
        <v>275</v>
      </c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 t="s">
        <v>276</v>
      </c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</row>
    <row r="55" spans="1:39" s="208" customFormat="1" ht="6" customHeight="1" thickTop="1" thickBot="1" x14ac:dyDescent="0.25">
      <c r="A55" s="204"/>
      <c r="B55" s="205"/>
      <c r="C55" s="206"/>
      <c r="D55" s="205"/>
      <c r="E55" s="205"/>
      <c r="F55" s="207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</row>
    <row r="56" spans="1:39" s="143" customFormat="1" ht="12.75" customHeight="1" thickTop="1" x14ac:dyDescent="0.2">
      <c r="A56" s="141"/>
      <c r="B56" s="189">
        <f>COUNTA(C$39:C56)</f>
        <v>17</v>
      </c>
      <c r="C56" s="190" t="s">
        <v>186</v>
      </c>
      <c r="D56" s="191">
        <v>42716</v>
      </c>
      <c r="E56" s="192"/>
      <c r="F56" s="193">
        <v>1</v>
      </c>
      <c r="G56" s="145"/>
      <c r="H56" s="149"/>
      <c r="I56" s="156" t="s">
        <v>131</v>
      </c>
      <c r="J56" s="145"/>
      <c r="K56" s="145"/>
      <c r="L56" s="144"/>
      <c r="M56" s="145"/>
      <c r="N56" s="145"/>
      <c r="O56" s="145"/>
      <c r="P56" s="145"/>
      <c r="Q56" s="145"/>
      <c r="R56" s="145"/>
      <c r="S56" s="145"/>
      <c r="T56" s="145"/>
      <c r="U56" s="145"/>
      <c r="V56" s="145" t="s">
        <v>132</v>
      </c>
      <c r="W56" s="145"/>
      <c r="X56" s="145"/>
      <c r="Y56" s="144"/>
      <c r="Z56" s="144"/>
      <c r="AA56" s="144"/>
      <c r="AB56" s="144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</row>
    <row r="57" spans="1:39" s="143" customFormat="1" ht="12.75" customHeight="1" x14ac:dyDescent="0.2">
      <c r="A57" s="141"/>
      <c r="B57" s="194">
        <f>COUNTA(C$39:C57)</f>
        <v>18</v>
      </c>
      <c r="C57" s="195" t="s">
        <v>231</v>
      </c>
      <c r="D57" s="196">
        <v>42720</v>
      </c>
      <c r="E57" s="197"/>
      <c r="F57" s="198">
        <v>1</v>
      </c>
      <c r="G57" s="145"/>
      <c r="H57" s="140"/>
      <c r="I57" s="156" t="s">
        <v>126</v>
      </c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 t="s">
        <v>230</v>
      </c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</row>
    <row r="58" spans="1:39" s="143" customFormat="1" ht="12.75" customHeight="1" x14ac:dyDescent="0.2">
      <c r="A58" s="141"/>
      <c r="B58" s="194">
        <f>COUNTA(C$39:C58)</f>
        <v>19</v>
      </c>
      <c r="C58" s="195" t="s">
        <v>247</v>
      </c>
      <c r="D58" s="196">
        <v>42722</v>
      </c>
      <c r="E58" s="197"/>
      <c r="F58" s="198">
        <v>7</v>
      </c>
      <c r="G58" s="145"/>
      <c r="H58" s="152"/>
      <c r="I58" s="156" t="s">
        <v>249</v>
      </c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 t="s">
        <v>248</v>
      </c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</row>
    <row r="59" spans="1:39" s="143" customFormat="1" ht="12.75" customHeight="1" thickBot="1" x14ac:dyDescent="0.25">
      <c r="A59" s="141"/>
      <c r="B59" s="199">
        <f>COUNTA(C$39:C59)</f>
        <v>20</v>
      </c>
      <c r="C59" s="200" t="s">
        <v>263</v>
      </c>
      <c r="D59" s="201">
        <v>42722</v>
      </c>
      <c r="E59" s="202"/>
      <c r="F59" s="203">
        <v>3</v>
      </c>
      <c r="G59" s="145"/>
      <c r="H59" s="145"/>
      <c r="I59" s="156" t="s">
        <v>265</v>
      </c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 t="s">
        <v>264</v>
      </c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</row>
    <row r="60" spans="1:39" s="143" customFormat="1" ht="12.75" customHeight="1" thickTop="1" x14ac:dyDescent="0.2">
      <c r="A60" s="141"/>
      <c r="B60" s="185">
        <f>COUNTA(C$39:C60)</f>
        <v>21</v>
      </c>
      <c r="C60" s="186" t="s">
        <v>194</v>
      </c>
      <c r="D60" s="187">
        <v>42716</v>
      </c>
      <c r="E60" s="188"/>
      <c r="F60" s="186">
        <v>10</v>
      </c>
      <c r="G60" s="145"/>
      <c r="H60" s="149"/>
      <c r="I60" s="157" t="s">
        <v>117</v>
      </c>
      <c r="J60" s="145"/>
      <c r="K60" s="145"/>
      <c r="L60" s="144"/>
      <c r="M60" s="145"/>
      <c r="N60" s="145"/>
      <c r="O60" s="145"/>
      <c r="P60" s="145"/>
      <c r="Q60" s="145"/>
      <c r="R60" s="145"/>
      <c r="S60" s="145"/>
      <c r="T60" s="145"/>
      <c r="U60" s="145"/>
      <c r="V60" s="145" t="s">
        <v>193</v>
      </c>
      <c r="W60" s="145"/>
      <c r="X60" s="145"/>
      <c r="Y60" s="144"/>
      <c r="Z60" s="144"/>
      <c r="AA60" s="144"/>
      <c r="AB60" s="144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</row>
    <row r="61" spans="1:39" s="143" customFormat="1" ht="12.75" customHeight="1" thickBot="1" x14ac:dyDescent="0.25">
      <c r="A61" s="141"/>
      <c r="B61" s="209">
        <f>COUNTA(C$39:C61)</f>
        <v>22</v>
      </c>
      <c r="C61" s="210" t="s">
        <v>199</v>
      </c>
      <c r="D61" s="211">
        <v>42716</v>
      </c>
      <c r="E61" s="212"/>
      <c r="F61" s="210">
        <v>9</v>
      </c>
      <c r="G61" s="145"/>
      <c r="H61" s="149"/>
      <c r="I61" s="158" t="s">
        <v>121</v>
      </c>
      <c r="J61" s="145"/>
      <c r="K61" s="145"/>
      <c r="L61" s="144"/>
      <c r="M61" s="145"/>
      <c r="N61" s="145"/>
      <c r="O61" s="145"/>
      <c r="P61" s="145"/>
      <c r="Q61" s="145"/>
      <c r="R61" s="145"/>
      <c r="S61" s="145"/>
      <c r="T61" s="145"/>
      <c r="U61" s="145"/>
      <c r="V61" s="145" t="s">
        <v>120</v>
      </c>
      <c r="W61" s="145"/>
      <c r="X61" s="145"/>
      <c r="Y61" s="144"/>
      <c r="Z61" s="144"/>
      <c r="AA61" s="144"/>
      <c r="AB61" s="144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</row>
    <row r="62" spans="1:39" s="143" customFormat="1" ht="12.75" customHeight="1" thickTop="1" thickBot="1" x14ac:dyDescent="0.25">
      <c r="A62" s="141"/>
      <c r="B62" s="306">
        <f>COUNTA(C$39:C62)</f>
        <v>23</v>
      </c>
      <c r="C62" s="307" t="s">
        <v>197</v>
      </c>
      <c r="D62" s="308">
        <v>42716</v>
      </c>
      <c r="E62" s="309"/>
      <c r="F62" s="310">
        <v>20</v>
      </c>
      <c r="G62" s="145"/>
      <c r="H62" s="149"/>
      <c r="I62" s="157" t="s">
        <v>195</v>
      </c>
      <c r="J62" s="145"/>
      <c r="K62" s="145"/>
      <c r="L62" s="144"/>
      <c r="M62" s="145"/>
      <c r="N62" s="145"/>
      <c r="O62" s="145"/>
      <c r="P62" s="145"/>
      <c r="Q62" s="145"/>
      <c r="R62" s="145"/>
      <c r="S62" s="145"/>
      <c r="T62" s="145"/>
      <c r="U62" s="145"/>
      <c r="V62" s="145" t="s">
        <v>196</v>
      </c>
      <c r="W62" s="145"/>
      <c r="X62" s="145"/>
      <c r="Y62" s="144"/>
      <c r="Z62" s="144"/>
      <c r="AA62" s="144"/>
      <c r="AB62" s="144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</row>
    <row r="63" spans="1:39" s="143" customFormat="1" ht="12.75" customHeight="1" thickTop="1" x14ac:dyDescent="0.2">
      <c r="A63" s="141"/>
      <c r="B63" s="185">
        <f>COUNTA(C$39:C63)</f>
        <v>24</v>
      </c>
      <c r="C63" s="186" t="s">
        <v>211</v>
      </c>
      <c r="D63" s="187">
        <v>42719</v>
      </c>
      <c r="E63" s="188"/>
      <c r="F63" s="186">
        <v>20</v>
      </c>
      <c r="G63" s="145"/>
      <c r="H63" s="145"/>
      <c r="I63" s="156" t="s">
        <v>209</v>
      </c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 t="s">
        <v>210</v>
      </c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</row>
    <row r="64" spans="1:39" s="143" customFormat="1" ht="12.75" customHeight="1" x14ac:dyDescent="0.2">
      <c r="A64" s="141"/>
      <c r="B64" s="150">
        <f>COUNTA(C$39:C64)</f>
        <v>25</v>
      </c>
      <c r="C64" s="145" t="s">
        <v>229</v>
      </c>
      <c r="D64" s="159">
        <v>42720</v>
      </c>
      <c r="E64" s="160"/>
      <c r="F64" s="145">
        <v>1</v>
      </c>
      <c r="G64" s="145"/>
      <c r="H64" s="151"/>
      <c r="I64" s="183" t="s">
        <v>133</v>
      </c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 t="s">
        <v>134</v>
      </c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</row>
    <row r="65" spans="1:39" s="143" customFormat="1" ht="12.75" customHeight="1" x14ac:dyDescent="0.2">
      <c r="A65" s="141"/>
      <c r="B65" s="150">
        <f>COUNTA(C$39:C65)</f>
        <v>26</v>
      </c>
      <c r="C65" s="145" t="s">
        <v>207</v>
      </c>
      <c r="D65" s="159">
        <v>42718</v>
      </c>
      <c r="E65" s="160"/>
      <c r="F65" s="145">
        <v>2</v>
      </c>
      <c r="G65" s="145"/>
      <c r="H65" s="140"/>
      <c r="I65" s="157" t="s">
        <v>129</v>
      </c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 t="s">
        <v>130</v>
      </c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</row>
    <row r="66" spans="1:39" s="143" customFormat="1" ht="12.75" customHeight="1" thickBot="1" x14ac:dyDescent="0.25">
      <c r="A66" s="141"/>
      <c r="B66" s="209">
        <f>COUNTA(C$39:C66)</f>
        <v>27</v>
      </c>
      <c r="C66" s="210" t="s">
        <v>201</v>
      </c>
      <c r="D66" s="211">
        <v>42717</v>
      </c>
      <c r="E66" s="212"/>
      <c r="F66" s="210">
        <v>1</v>
      </c>
      <c r="G66" s="145"/>
      <c r="H66" s="140"/>
      <c r="I66" s="157" t="s">
        <v>136</v>
      </c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 t="s">
        <v>137</v>
      </c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</row>
    <row r="67" spans="1:39" s="143" customFormat="1" ht="12.75" customHeight="1" thickTop="1" x14ac:dyDescent="0.2">
      <c r="A67" s="141"/>
      <c r="B67" s="221">
        <f>COUNTA(C$39:C67)</f>
        <v>28</v>
      </c>
      <c r="C67" s="222" t="s">
        <v>206</v>
      </c>
      <c r="D67" s="223">
        <v>42717</v>
      </c>
      <c r="E67" s="224"/>
      <c r="F67" s="225">
        <v>1</v>
      </c>
      <c r="G67" s="145"/>
      <c r="H67" s="140"/>
      <c r="I67" s="156" t="s">
        <v>127</v>
      </c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 t="s">
        <v>128</v>
      </c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</row>
    <row r="68" spans="1:39" s="143" customFormat="1" ht="12.75" customHeight="1" thickBot="1" x14ac:dyDescent="0.25">
      <c r="A68" s="141"/>
      <c r="B68" s="226">
        <f>COUNTA(C$39:C68)</f>
        <v>29</v>
      </c>
      <c r="C68" s="227" t="s">
        <v>223</v>
      </c>
      <c r="D68" s="228">
        <v>42719</v>
      </c>
      <c r="E68" s="229"/>
      <c r="F68" s="230">
        <v>2</v>
      </c>
      <c r="G68" s="145"/>
      <c r="H68" s="145"/>
      <c r="I68" s="156" t="s">
        <v>221</v>
      </c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 t="s">
        <v>222</v>
      </c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</row>
    <row r="69" spans="1:39" s="143" customFormat="1" ht="12.75" customHeight="1" thickTop="1" x14ac:dyDescent="0.2">
      <c r="A69" s="141"/>
      <c r="B69" s="185">
        <f>COUNTA(C$39:C69)</f>
        <v>30</v>
      </c>
      <c r="C69" s="186" t="s">
        <v>228</v>
      </c>
      <c r="D69" s="187">
        <v>42720</v>
      </c>
      <c r="E69" s="188"/>
      <c r="F69" s="186">
        <v>5</v>
      </c>
      <c r="G69" s="145"/>
      <c r="H69" s="140"/>
      <c r="I69" s="156" t="s">
        <v>227</v>
      </c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 t="s">
        <v>135</v>
      </c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</row>
    <row r="70" spans="1:39" s="143" customFormat="1" ht="12.75" customHeight="1" x14ac:dyDescent="0.2">
      <c r="A70" s="141"/>
      <c r="B70" s="150">
        <f>COUNTA(C$39:C70)</f>
        <v>31</v>
      </c>
      <c r="C70" s="145" t="s">
        <v>254</v>
      </c>
      <c r="D70" s="159">
        <v>42722</v>
      </c>
      <c r="E70" s="160"/>
      <c r="F70" s="145">
        <v>1</v>
      </c>
      <c r="G70" s="145"/>
      <c r="H70" s="140"/>
      <c r="I70" s="156" t="s">
        <v>256</v>
      </c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 t="s">
        <v>255</v>
      </c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</row>
    <row r="71" spans="1:39" s="143" customFormat="1" ht="12.75" customHeight="1" thickBot="1" x14ac:dyDescent="0.25">
      <c r="A71" s="141"/>
      <c r="B71" s="209">
        <f>COUNTA(C$39:C71)</f>
        <v>32</v>
      </c>
      <c r="C71" s="210" t="s">
        <v>220</v>
      </c>
      <c r="D71" s="211">
        <v>42719</v>
      </c>
      <c r="E71" s="212"/>
      <c r="F71" s="210">
        <v>12</v>
      </c>
      <c r="G71" s="145"/>
      <c r="H71" s="140"/>
      <c r="I71" s="157" t="s">
        <v>218</v>
      </c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 t="s">
        <v>219</v>
      </c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</row>
    <row r="72" spans="1:39" s="143" customFormat="1" ht="12.75" customHeight="1" thickTop="1" x14ac:dyDescent="0.2">
      <c r="A72" s="141"/>
      <c r="B72" s="239">
        <f>COUNTA(C$39:C72)</f>
        <v>33</v>
      </c>
      <c r="C72" s="240" t="s">
        <v>273</v>
      </c>
      <c r="D72" s="241">
        <v>42722</v>
      </c>
      <c r="E72" s="242"/>
      <c r="F72" s="243">
        <v>1</v>
      </c>
      <c r="G72" s="145"/>
      <c r="H72" s="152"/>
      <c r="I72" s="156" t="s">
        <v>271</v>
      </c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 t="s">
        <v>272</v>
      </c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</row>
    <row r="73" spans="1:39" s="143" customFormat="1" ht="12.75" customHeight="1" thickBot="1" x14ac:dyDescent="0.25">
      <c r="A73" s="141"/>
      <c r="B73" s="244">
        <f>COUNTA(C$39:C73)</f>
        <v>34</v>
      </c>
      <c r="C73" s="245" t="s">
        <v>279</v>
      </c>
      <c r="D73" s="246">
        <v>42722</v>
      </c>
      <c r="E73" s="247"/>
      <c r="F73" s="248">
        <v>1</v>
      </c>
      <c r="G73" s="145"/>
      <c r="H73" s="152"/>
      <c r="I73" s="156" t="s">
        <v>271</v>
      </c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 t="s">
        <v>272</v>
      </c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</row>
    <row r="74" spans="1:39" s="143" customFormat="1" ht="12.75" customHeight="1" thickTop="1" x14ac:dyDescent="0.2">
      <c r="A74" s="141"/>
      <c r="B74" s="185">
        <f>COUNTA(C$39:C74)</f>
        <v>35</v>
      </c>
      <c r="C74" s="186" t="s">
        <v>214</v>
      </c>
      <c r="D74" s="187">
        <v>42719</v>
      </c>
      <c r="E74" s="188"/>
      <c r="F74" s="186">
        <v>13</v>
      </c>
      <c r="G74" s="145"/>
      <c r="H74" s="145"/>
      <c r="I74" s="156" t="s">
        <v>212</v>
      </c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 t="s">
        <v>213</v>
      </c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</row>
    <row r="75" spans="1:39" s="143" customFormat="1" ht="12.75" customHeight="1" x14ac:dyDescent="0.2">
      <c r="A75" s="141"/>
      <c r="B75" s="150">
        <f>COUNTA(C$39:C75)</f>
        <v>36</v>
      </c>
      <c r="C75" s="145" t="s">
        <v>245</v>
      </c>
      <c r="D75" s="159">
        <v>42722</v>
      </c>
      <c r="E75" s="160"/>
      <c r="F75" s="145">
        <v>6</v>
      </c>
      <c r="G75" s="145"/>
      <c r="H75" s="140"/>
      <c r="I75" s="156" t="s">
        <v>243</v>
      </c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 t="s">
        <v>244</v>
      </c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</row>
    <row r="76" spans="1:39" s="143" customFormat="1" ht="12.75" customHeight="1" x14ac:dyDescent="0.2">
      <c r="A76" s="141"/>
      <c r="B76" s="150">
        <f>COUNTA(C$39:C76)</f>
        <v>37</v>
      </c>
      <c r="C76" s="145" t="s">
        <v>239</v>
      </c>
      <c r="D76" s="159">
        <v>42722</v>
      </c>
      <c r="E76" s="160"/>
      <c r="F76" s="145">
        <v>1</v>
      </c>
      <c r="G76" s="145"/>
      <c r="H76" s="140"/>
      <c r="I76" s="156" t="s">
        <v>241</v>
      </c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 t="s">
        <v>240</v>
      </c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</row>
  </sheetData>
  <sortState ref="A67:BL68">
    <sortCondition ref="D67:D68"/>
  </sortState>
  <mergeCells count="26">
    <mergeCell ref="A2:A14"/>
    <mergeCell ref="E13:F13"/>
    <mergeCell ref="E14:F14"/>
    <mergeCell ref="B13:B14"/>
    <mergeCell ref="C13:D13"/>
    <mergeCell ref="C4:D4"/>
    <mergeCell ref="E3:F3"/>
    <mergeCell ref="C12:D12"/>
    <mergeCell ref="C11:D11"/>
    <mergeCell ref="C6:D6"/>
    <mergeCell ref="C5:D5"/>
    <mergeCell ref="C3:D3"/>
    <mergeCell ref="C7:D7"/>
    <mergeCell ref="AY2:BC2"/>
    <mergeCell ref="AP2:AX2"/>
    <mergeCell ref="M2:Q2"/>
    <mergeCell ref="I2:L2"/>
    <mergeCell ref="B1:BL1"/>
    <mergeCell ref="B2:B12"/>
    <mergeCell ref="C2:D2"/>
    <mergeCell ref="R2:AI2"/>
    <mergeCell ref="G3:H3"/>
    <mergeCell ref="E2:H2"/>
    <mergeCell ref="AJ2:AO2"/>
    <mergeCell ref="BK2:BL2"/>
    <mergeCell ref="BD2:BJ2"/>
  </mergeCells>
  <phoneticPr fontId="0" type="noConversion"/>
  <hyperlinks>
    <hyperlink ref="I42" r:id="rId1"/>
    <hyperlink ref="I56" r:id="rId2"/>
    <hyperlink ref="I39" r:id="rId3"/>
    <hyperlink ref="I41" r:id="rId4"/>
    <hyperlink ref="I60" r:id="rId5"/>
    <hyperlink ref="I62" r:id="rId6"/>
    <hyperlink ref="I40" r:id="rId7"/>
    <hyperlink ref="I61" r:id="rId8"/>
    <hyperlink ref="I43" r:id="rId9"/>
    <hyperlink ref="I66" r:id="rId10"/>
    <hyperlink ref="I45" r:id="rId11"/>
    <hyperlink ref="I44" r:id="rId12"/>
    <hyperlink ref="I67" r:id="rId13"/>
    <hyperlink ref="I65" r:id="rId14"/>
    <hyperlink ref="I46" r:id="rId15"/>
    <hyperlink ref="I63" r:id="rId16"/>
    <hyperlink ref="I74" r:id="rId17"/>
    <hyperlink ref="I47" r:id="rId18"/>
    <hyperlink ref="I71" r:id="rId19"/>
    <hyperlink ref="I68" r:id="rId20"/>
    <hyperlink ref="I48" r:id="rId21"/>
    <hyperlink ref="I69" r:id="rId22"/>
    <hyperlink ref="I64" r:id="rId23"/>
    <hyperlink ref="I57" r:id="rId24"/>
    <hyperlink ref="I50" r:id="rId25"/>
    <hyperlink ref="I49" r:id="rId26"/>
    <hyperlink ref="I76" r:id="rId27"/>
    <hyperlink ref="I75" r:id="rId28"/>
    <hyperlink ref="I58" r:id="rId29"/>
    <hyperlink ref="I53" r:id="rId30"/>
    <hyperlink ref="I70" r:id="rId31"/>
    <hyperlink ref="I59" r:id="rId32"/>
    <hyperlink ref="I51" r:id="rId33"/>
    <hyperlink ref="I52" r:id="rId34"/>
    <hyperlink ref="I72" r:id="rId35"/>
    <hyperlink ref="I54" r:id="rId36"/>
    <hyperlink ref="I73" r:id="rId37"/>
  </hyperlinks>
  <printOptions horizontalCentered="1" verticalCentered="1"/>
  <pageMargins left="0.19685039370078741" right="0.19685039370078741" top="0.19685039370078741" bottom="0.19685039370078741" header="0" footer="0"/>
  <pageSetup paperSize="9" orientation="landscape" r:id="rId38"/>
  <headerFooter alignWithMargins="0"/>
  <rowBreaks count="1" manualBreakCount="1">
    <brk id="34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Бояр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Бояр</dc:creator>
  <cp:lastModifiedBy>Валерий Бояр</cp:lastModifiedBy>
  <cp:lastPrinted>2016-12-19T10:08:16Z</cp:lastPrinted>
  <dcterms:created xsi:type="dcterms:W3CDTF">2001-03-31T09:28:52Z</dcterms:created>
  <dcterms:modified xsi:type="dcterms:W3CDTF">2016-12-19T11:17:41Z</dcterms:modified>
</cp:coreProperties>
</file>