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0" yWindow="465" windowWidth="25605" windowHeight="14580" activeTab="1"/>
  </bookViews>
  <sheets>
    <sheet name="F-1-A" sheetId="1" r:id="rId1"/>
    <sheet name="F-1-B" sheetId="2" r:id="rId2"/>
    <sheet name="F-1-C" sheetId="3" r:id="rId3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21" i="3" l="1"/>
  <c r="V20" i="3"/>
  <c r="V17" i="3"/>
  <c r="V16" i="3"/>
  <c r="D37" i="3"/>
  <c r="E50" i="2"/>
  <c r="U21" i="2" s="1"/>
  <c r="W44" i="1"/>
  <c r="W43" i="1"/>
  <c r="E57" i="1"/>
  <c r="U32" i="3"/>
  <c r="U33" i="3"/>
  <c r="U28" i="3"/>
  <c r="U29" i="3"/>
  <c r="U13" i="3"/>
  <c r="U14" i="3"/>
  <c r="V9" i="1"/>
  <c r="V13" i="1"/>
  <c r="V12" i="1"/>
  <c r="V11" i="1"/>
  <c r="V10" i="1"/>
  <c r="V15" i="1"/>
  <c r="V17" i="1"/>
  <c r="V19" i="1"/>
  <c r="V21" i="1"/>
  <c r="V23" i="1"/>
  <c r="V25" i="1"/>
  <c r="V27" i="1"/>
  <c r="V29" i="1"/>
  <c r="V31" i="1"/>
  <c r="V33" i="1"/>
  <c r="V35" i="1"/>
  <c r="V37" i="1"/>
  <c r="V39" i="1"/>
  <c r="V41" i="1"/>
  <c r="V43" i="1"/>
  <c r="V45" i="1"/>
  <c r="V47" i="1"/>
  <c r="V49" i="1"/>
  <c r="V51" i="1"/>
  <c r="U11" i="3"/>
  <c r="U15" i="3"/>
  <c r="U17" i="3"/>
  <c r="U19" i="3"/>
  <c r="U21" i="3"/>
  <c r="U23" i="3"/>
  <c r="U25" i="3"/>
  <c r="U27" i="3"/>
  <c r="U31" i="3"/>
  <c r="U10" i="3"/>
  <c r="U12" i="3"/>
  <c r="U24" i="3"/>
  <c r="U20" i="3"/>
  <c r="U16" i="3"/>
  <c r="U30" i="3"/>
  <c r="U26" i="3"/>
  <c r="U22" i="3"/>
  <c r="U18" i="3"/>
  <c r="V52" i="1"/>
  <c r="V50" i="1"/>
  <c r="V48" i="1"/>
  <c r="V46" i="1"/>
  <c r="V44" i="1"/>
  <c r="V42" i="1"/>
  <c r="V40" i="1"/>
  <c r="V38" i="1"/>
  <c r="V36" i="1"/>
  <c r="V34" i="1"/>
  <c r="V32" i="1"/>
  <c r="V30" i="1"/>
  <c r="V28" i="1"/>
  <c r="V26" i="1"/>
  <c r="V24" i="1"/>
  <c r="V22" i="1"/>
  <c r="V20" i="1"/>
  <c r="V18" i="1"/>
  <c r="V16" i="1"/>
  <c r="V14" i="1"/>
  <c r="U28" i="2" l="1"/>
  <c r="U12" i="2"/>
  <c r="U35" i="2"/>
  <c r="U38" i="2"/>
  <c r="U31" i="2"/>
  <c r="U19" i="2"/>
  <c r="U10" i="2"/>
  <c r="U44" i="2"/>
  <c r="U16" i="2"/>
  <c r="U33" i="2"/>
  <c r="U26" i="2"/>
  <c r="U15" i="2"/>
  <c r="U43" i="2"/>
  <c r="U18" i="2"/>
  <c r="U34" i="2"/>
  <c r="U40" i="2"/>
  <c r="U23" i="2"/>
  <c r="U46" i="2"/>
  <c r="U20" i="2"/>
  <c r="U37" i="2"/>
  <c r="U9" i="2"/>
  <c r="U30" i="2"/>
  <c r="U27" i="2"/>
  <c r="U32" i="2"/>
  <c r="U39" i="2"/>
  <c r="U29" i="2"/>
  <c r="U11" i="2"/>
  <c r="U14" i="2"/>
  <c r="U42" i="2"/>
  <c r="U22" i="2"/>
  <c r="U41" i="2"/>
  <c r="U17" i="2"/>
  <c r="U13" i="2"/>
  <c r="U36" i="2"/>
  <c r="U24" i="2"/>
  <c r="U45" i="2"/>
  <c r="U25" i="2"/>
</calcChain>
</file>

<file path=xl/sharedStrings.xml><?xml version="1.0" encoding="utf-8"?>
<sst xmlns="http://schemas.openxmlformats.org/spreadsheetml/2006/main" count="378" uniqueCount="172">
  <si>
    <t>ПРОТОКОЛ</t>
  </si>
  <si>
    <t>участник</t>
  </si>
  <si>
    <t>разряд</t>
  </si>
  <si>
    <t>Команда, регион</t>
  </si>
  <si>
    <t>туры</t>
  </si>
  <si>
    <t>сумма</t>
  </si>
  <si>
    <t>FAI</t>
  </si>
  <si>
    <t>МСМК</t>
  </si>
  <si>
    <t>Булатов Альберт</t>
  </si>
  <si>
    <t>Москва</t>
  </si>
  <si>
    <t>Бурдов Алексей</t>
  </si>
  <si>
    <t>Московская область.</t>
  </si>
  <si>
    <t>МС</t>
  </si>
  <si>
    <t>Добринский Юрий</t>
  </si>
  <si>
    <t>Калужская область</t>
  </si>
  <si>
    <t>КМС</t>
  </si>
  <si>
    <t>Нижегородская область</t>
  </si>
  <si>
    <t>Вересков Андрей</t>
  </si>
  <si>
    <t>Самарская область.</t>
  </si>
  <si>
    <t>КБР</t>
  </si>
  <si>
    <t>Бондаренко Игорь</t>
  </si>
  <si>
    <t>Рыбченков Анатолий</t>
  </si>
  <si>
    <t>Ростовская область.</t>
  </si>
  <si>
    <t>Махмутов Ильнур</t>
  </si>
  <si>
    <t>Татарстан</t>
  </si>
  <si>
    <t>Афанасьев Валерий</t>
  </si>
  <si>
    <t>Иркутская область</t>
  </si>
  <si>
    <t>ю</t>
  </si>
  <si>
    <t>Ломов Павел</t>
  </si>
  <si>
    <t>Ярославская область.</t>
  </si>
  <si>
    <t>Московская область</t>
  </si>
  <si>
    <t>Милюткин Александр</t>
  </si>
  <si>
    <t>С-Петербург</t>
  </si>
  <si>
    <t>Егоров Александр</t>
  </si>
  <si>
    <t>Усейнов Тимур</t>
  </si>
  <si>
    <t>Хребтов Андрей</t>
  </si>
  <si>
    <t>Пермский край</t>
  </si>
  <si>
    <t>Дегтярёв Сергей</t>
  </si>
  <si>
    <t>Норин Сергей</t>
  </si>
  <si>
    <t>Хузиев Радик</t>
  </si>
  <si>
    <t>Евдокимов Юрий</t>
  </si>
  <si>
    <t>Зубаков Сергей</t>
  </si>
  <si>
    <t>Ставропольский край</t>
  </si>
  <si>
    <t>Горбач Григорий</t>
  </si>
  <si>
    <t>Трибунский Лев</t>
  </si>
  <si>
    <t>Малютин Виктор</t>
  </si>
  <si>
    <t>Краснодарский край</t>
  </si>
  <si>
    <t>Ломов Михаил</t>
  </si>
  <si>
    <t>Кузнецов Владислав</t>
  </si>
  <si>
    <t>Ростовская область</t>
  </si>
  <si>
    <t>Татаренко Андрей</t>
  </si>
  <si>
    <t>Крым</t>
  </si>
  <si>
    <t>Обухов Илья</t>
  </si>
  <si>
    <t>Краснодарский край.</t>
  </si>
  <si>
    <t>Горский Антон</t>
  </si>
  <si>
    <t>Козырев Сергей</t>
  </si>
  <si>
    <t>Хорошев Павел</t>
  </si>
  <si>
    <t>Цой Евгений</t>
  </si>
  <si>
    <t>Налоев Андрей</t>
  </si>
  <si>
    <t>Корнушенко Вячеслав</t>
  </si>
  <si>
    <t>Громов Сергей</t>
  </si>
  <si>
    <t>Ярославская область</t>
  </si>
  <si>
    <t>Щербаков Александр</t>
  </si>
  <si>
    <t>Рязанцев Алексей</t>
  </si>
  <si>
    <t>Корнушенко Александр</t>
  </si>
  <si>
    <t>Хорошев Алексей</t>
  </si>
  <si>
    <t>Косоножкин Михаил</t>
  </si>
  <si>
    <t>ЗМС</t>
  </si>
  <si>
    <t>Бурятия</t>
  </si>
  <si>
    <t>Мкртчян Гарри</t>
  </si>
  <si>
    <t>Волгоградская область</t>
  </si>
  <si>
    <t>Титов Юрий</t>
  </si>
  <si>
    <t>Ломов Николай</t>
  </si>
  <si>
    <t>Анохин Леонид</t>
  </si>
  <si>
    <t>г.Москва</t>
  </si>
  <si>
    <t>Анисимов Никита</t>
  </si>
  <si>
    <t>Добрыднев Геннадий.</t>
  </si>
  <si>
    <t>Ничипорук Александр</t>
  </si>
  <si>
    <t>Тульская область</t>
  </si>
  <si>
    <t>Москаленко Дмитрий</t>
  </si>
  <si>
    <t>Буцневич Игорь</t>
  </si>
  <si>
    <t>Самарская область</t>
  </si>
  <si>
    <t>Налоев Алим</t>
  </si>
  <si>
    <t>Хабибуллин Ринат</t>
  </si>
  <si>
    <t>Пермский край.</t>
  </si>
  <si>
    <t>Марзоев Игорь</t>
  </si>
  <si>
    <t xml:space="preserve"> РСО Алания</t>
  </si>
  <si>
    <t>Пушков Андрей</t>
  </si>
  <si>
    <t>Плотников Степан</t>
  </si>
  <si>
    <t>Бапкортостан</t>
  </si>
  <si>
    <t>команда, регион</t>
  </si>
  <si>
    <t>Михайленко Александр</t>
  </si>
  <si>
    <t>Вязов Александр</t>
  </si>
  <si>
    <t>Рёхин Николай</t>
  </si>
  <si>
    <t>Морозов Александр</t>
  </si>
  <si>
    <t>Карпов Алексей</t>
  </si>
  <si>
    <t>Мещеряков Алексей</t>
  </si>
  <si>
    <t>Кайчук Артур</t>
  </si>
  <si>
    <t>Кудрявцев Олег</t>
  </si>
  <si>
    <t>Таланов Алексей</t>
  </si>
  <si>
    <t>Ивановская обл.</t>
  </si>
  <si>
    <t>Муштуков Валентин</t>
  </si>
  <si>
    <t>С. Петербург</t>
  </si>
  <si>
    <t>Яковенко Леонид</t>
  </si>
  <si>
    <t>Дроздов Александр</t>
  </si>
  <si>
    <t>Сыромятников Дмитрий</t>
  </si>
  <si>
    <t>Перчук Юрий</t>
  </si>
  <si>
    <t>Ленинградская обл.</t>
  </si>
  <si>
    <t>Иванов Владимир И.</t>
  </si>
  <si>
    <t>Рейтинг спортсмена</t>
  </si>
  <si>
    <t>Рейтинговый результат</t>
  </si>
  <si>
    <t>Рейтинг соревнований</t>
  </si>
  <si>
    <t xml:space="preserve">Элементарный рейтинг </t>
  </si>
  <si>
    <t>Место</t>
  </si>
  <si>
    <t>№</t>
  </si>
  <si>
    <t>Предварительный расчет рейтингового результата</t>
  </si>
  <si>
    <t>Расчет рейтингового результата для поделенных мест</t>
  </si>
  <si>
    <t>Свиноренко Даниил</t>
  </si>
  <si>
    <t xml:space="preserve">Ногтев Семён </t>
  </si>
  <si>
    <t xml:space="preserve"> Ивановская обл.</t>
  </si>
  <si>
    <t>Макаров Сергей</t>
  </si>
  <si>
    <t>Хисматов Сергей</t>
  </si>
  <si>
    <t>Чернигин Кирилл</t>
  </si>
  <si>
    <t>Владимирская обл.</t>
  </si>
  <si>
    <t>Серочкин Евгений</t>
  </si>
  <si>
    <t>Фёдоров Олег</t>
  </si>
  <si>
    <t>Волгогорадская область</t>
  </si>
  <si>
    <t>Курабцев Владимир</t>
  </si>
  <si>
    <t>Ломов Сергей</t>
  </si>
  <si>
    <t>Савухин Сергей</t>
  </si>
  <si>
    <t>Чучукалов Леонид</t>
  </si>
  <si>
    <t>Галактионов Леонид</t>
  </si>
  <si>
    <t>Савухина Лариса</t>
  </si>
  <si>
    <t>Першин Владимир</t>
  </si>
  <si>
    <t>Юрченко Александр.</t>
  </si>
  <si>
    <t>Корнушенко Софья</t>
  </si>
  <si>
    <t>Московская обл.</t>
  </si>
  <si>
    <t>Ковалёв Сергей</t>
  </si>
  <si>
    <t>Белецкий Юрий</t>
  </si>
  <si>
    <t>Блохин Дмитрий</t>
  </si>
  <si>
    <t>Нестеренко Илья</t>
  </si>
  <si>
    <t>35-36</t>
  </si>
  <si>
    <t>Назаров Александр</t>
  </si>
  <si>
    <r>
      <rPr>
        <sz val="11"/>
        <color theme="1"/>
        <rFont val="Calibri"/>
        <family val="2"/>
        <charset val="204"/>
      </rPr>
      <t>Δ</t>
    </r>
    <r>
      <rPr>
        <sz val="12.1"/>
        <color theme="1"/>
        <rFont val="Calibri"/>
        <family val="2"/>
      </rPr>
      <t>R</t>
    </r>
  </si>
  <si>
    <r>
      <rPr>
        <sz val="11"/>
        <color theme="1"/>
        <rFont val="Calibri"/>
        <family val="2"/>
        <charset val="204"/>
      </rPr>
      <t>Δ</t>
    </r>
    <r>
      <rPr>
        <sz val="9.9"/>
        <color theme="1"/>
        <rFont val="Calibri"/>
        <family val="2"/>
      </rPr>
      <t>R</t>
    </r>
  </si>
  <si>
    <t>Семенов Александр</t>
  </si>
  <si>
    <t>Сидоркин Антон</t>
  </si>
  <si>
    <t>Летка Николай</t>
  </si>
  <si>
    <t>Олесов Платон</t>
  </si>
  <si>
    <t>Арепьев Кирилл</t>
  </si>
  <si>
    <t>Кох Олег</t>
  </si>
  <si>
    <t>Кагазежев Ислам</t>
  </si>
  <si>
    <t xml:space="preserve">                  4-й этап Кубка России по авиамодельному спорту</t>
  </si>
  <si>
    <t>4-й этап Кубка России по авиамодельному спорту</t>
  </si>
  <si>
    <t xml:space="preserve">4-й этап Кубка России по авиамодельному спорту </t>
  </si>
  <si>
    <t>Уфа</t>
  </si>
  <si>
    <t>Дисквалифицирован</t>
  </si>
  <si>
    <t>Наумов Алексей</t>
  </si>
  <si>
    <t xml:space="preserve">Кустарников Сергей С. </t>
  </si>
  <si>
    <t>Ивонинский Алексей</t>
  </si>
  <si>
    <t>Решетников Максим</t>
  </si>
  <si>
    <t>Еремеев Роман</t>
  </si>
  <si>
    <t>Кустарников С. А.</t>
  </si>
  <si>
    <t>Нижегородская обла.</t>
  </si>
  <si>
    <t>Волгоградская обл.</t>
  </si>
  <si>
    <t>Нижегородская обл.</t>
  </si>
  <si>
    <t>Владимирская область</t>
  </si>
  <si>
    <t>Ардеев Сергей</t>
  </si>
  <si>
    <t>Галаган Александр</t>
  </si>
  <si>
    <t>Кисловский Анатолий</t>
  </si>
  <si>
    <t>7-8</t>
  </si>
  <si>
    <t>11-12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</si>
</sst>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1"/>
      <name val="Times New Roman Cyr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sz val="9"/>
      <name val="Times New Roman Cyr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 Cyr"/>
      <family val="1"/>
      <charset val="204"/>
    </font>
    <font>
      <sz val="12"/>
      <name val="Times New Roman Cyr"/>
      <charset val="204"/>
    </font>
    <font>
      <sz val="11"/>
      <name val="Times New Roman"/>
      <family val="1"/>
      <charset val="204"/>
    </font>
    <font>
      <sz val="14"/>
      <name val="Times New Roman Cyr"/>
      <family val="1"/>
      <charset val="204"/>
    </font>
    <font>
      <b/>
      <sz val="12"/>
      <name val="Times New Roman Cyr"/>
      <charset val="204"/>
    </font>
    <font>
      <sz val="11"/>
      <name val="Times New Roman Cyr"/>
      <family val="1"/>
      <charset val="204"/>
    </font>
    <font>
      <sz val="10"/>
      <color theme="1"/>
      <name val="Calibri"/>
      <family val="2"/>
      <scheme val="minor"/>
    </font>
    <font>
      <sz val="10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charset val="204"/>
    </font>
    <font>
      <sz val="12.1"/>
      <color theme="1"/>
      <name val="Calibri"/>
      <family val="2"/>
    </font>
    <font>
      <sz val="9.9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center" vertical="center"/>
    </xf>
    <xf numFmtId="49" fontId="7" fillId="3" borderId="11" xfId="0" applyNumberFormat="1" applyFont="1" applyFill="1" applyBorder="1" applyAlignment="1">
      <alignment horizontal="left" vertical="center" wrapText="1"/>
    </xf>
    <xf numFmtId="0" fontId="7" fillId="3" borderId="11" xfId="0" applyFont="1" applyFill="1" applyBorder="1"/>
    <xf numFmtId="0" fontId="1" fillId="3" borderId="11" xfId="0" applyFont="1" applyFill="1" applyBorder="1"/>
    <xf numFmtId="0" fontId="1" fillId="0" borderId="11" xfId="0" applyFont="1" applyBorder="1"/>
    <xf numFmtId="0" fontId="1" fillId="0" borderId="11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" fillId="3" borderId="11" xfId="0" applyFont="1" applyFill="1" applyBorder="1" applyAlignment="1">
      <alignment horizontal="left"/>
    </xf>
    <xf numFmtId="0" fontId="1" fillId="0" borderId="7" xfId="0" applyFont="1" applyFill="1" applyBorder="1"/>
    <xf numFmtId="0" fontId="1" fillId="2" borderId="11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left"/>
    </xf>
    <xf numFmtId="0" fontId="7" fillId="2" borderId="11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 vertical="center"/>
    </xf>
    <xf numFmtId="0" fontId="7" fillId="0" borderId="11" xfId="0" applyFont="1" applyFill="1" applyBorder="1"/>
    <xf numFmtId="0" fontId="7" fillId="0" borderId="11" xfId="0" applyFont="1" applyBorder="1"/>
    <xf numFmtId="0" fontId="7" fillId="0" borderId="11" xfId="0" applyFont="1" applyBorder="1" applyAlignment="1">
      <alignment horizontal="center"/>
    </xf>
    <xf numFmtId="0" fontId="1" fillId="0" borderId="11" xfId="0" applyFont="1" applyFill="1" applyBorder="1"/>
    <xf numFmtId="0" fontId="7" fillId="3" borderId="11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1" fillId="2" borderId="11" xfId="0" applyFont="1" applyFill="1" applyBorder="1"/>
    <xf numFmtId="0" fontId="11" fillId="0" borderId="11" xfId="0" applyFont="1" applyBorder="1"/>
    <xf numFmtId="0" fontId="11" fillId="0" borderId="11" xfId="0" applyFont="1" applyFill="1" applyBorder="1"/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7" fillId="3" borderId="11" xfId="0" applyFont="1" applyFill="1" applyBorder="1" applyAlignment="1"/>
    <xf numFmtId="0" fontId="7" fillId="2" borderId="11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vertical="center" wrapText="1"/>
    </xf>
    <xf numFmtId="0" fontId="0" fillId="0" borderId="11" xfId="0" applyBorder="1"/>
    <xf numFmtId="0" fontId="11" fillId="0" borderId="12" xfId="0" applyFont="1" applyFill="1" applyBorder="1" applyAlignment="1">
      <alignment horizontal="center" vertical="center"/>
    </xf>
    <xf numFmtId="164" fontId="0" fillId="0" borderId="11" xfId="0" applyNumberFormat="1" applyBorder="1"/>
    <xf numFmtId="0" fontId="7" fillId="0" borderId="11" xfId="0" applyFont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0" fillId="0" borderId="0" xfId="0" applyBorder="1"/>
    <xf numFmtId="0" fontId="0" fillId="0" borderId="11" xfId="0" applyBorder="1" applyAlignment="1">
      <alignment vertical="center"/>
    </xf>
    <xf numFmtId="0" fontId="3" fillId="0" borderId="0" xfId="0" applyFont="1" applyBorder="1" applyAlignment="1">
      <alignment horizontal="center" wrapText="1"/>
    </xf>
    <xf numFmtId="0" fontId="7" fillId="3" borderId="12" xfId="0" applyFont="1" applyFill="1" applyBorder="1" applyAlignment="1">
      <alignment horizontal="center" vertical="center"/>
    </xf>
    <xf numFmtId="49" fontId="7" fillId="3" borderId="11" xfId="0" applyNumberFormat="1" applyFont="1" applyFill="1" applyBorder="1" applyAlignment="1">
      <alignment wrapText="1"/>
    </xf>
    <xf numFmtId="0" fontId="7" fillId="0" borderId="11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49" fontId="11" fillId="3" borderId="0" xfId="0" applyNumberFormat="1" applyFont="1" applyFill="1" applyBorder="1" applyAlignment="1">
      <alignment wrapText="1"/>
    </xf>
    <xf numFmtId="49" fontId="11" fillId="3" borderId="0" xfId="0" applyNumberFormat="1" applyFont="1" applyFill="1" applyBorder="1" applyAlignment="1">
      <alignment horizontal="center" wrapText="1"/>
    </xf>
    <xf numFmtId="0" fontId="11" fillId="3" borderId="0" xfId="0" applyFont="1" applyFill="1" applyBorder="1"/>
    <xf numFmtId="0" fontId="11" fillId="0" borderId="0" xfId="0" applyFont="1" applyBorder="1"/>
    <xf numFmtId="0" fontId="11" fillId="0" borderId="0" xfId="0" applyFont="1" applyFill="1" applyBorder="1"/>
    <xf numFmtId="164" fontId="0" fillId="0" borderId="0" xfId="0" applyNumberFormat="1" applyBorder="1"/>
    <xf numFmtId="2" fontId="0" fillId="0" borderId="11" xfId="0" applyNumberFormat="1" applyBorder="1" applyAlignment="1">
      <alignment horizontal="center" vertical="center"/>
    </xf>
    <xf numFmtId="164" fontId="11" fillId="3" borderId="11" xfId="0" applyNumberFormat="1" applyFont="1" applyFill="1" applyBorder="1" applyAlignment="1">
      <alignment horizontal="center" wrapText="1"/>
    </xf>
    <xf numFmtId="164" fontId="11" fillId="3" borderId="11" xfId="0" applyNumberFormat="1" applyFont="1" applyFill="1" applyBorder="1" applyAlignment="1">
      <alignment horizontal="center"/>
    </xf>
    <xf numFmtId="164" fontId="11" fillId="3" borderId="11" xfId="0" applyNumberFormat="1" applyFont="1" applyFill="1" applyBorder="1" applyAlignment="1">
      <alignment horizontal="center" vertical="center" wrapText="1"/>
    </xf>
    <xf numFmtId="164" fontId="11" fillId="3" borderId="11" xfId="0" applyNumberFormat="1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7" xfId="0" applyFont="1" applyFill="1" applyBorder="1"/>
    <xf numFmtId="164" fontId="7" fillId="3" borderId="11" xfId="0" applyNumberFormat="1" applyFont="1" applyFill="1" applyBorder="1" applyAlignment="1">
      <alignment horizontal="center" vertical="center" wrapText="1"/>
    </xf>
    <xf numFmtId="164" fontId="1" fillId="3" borderId="11" xfId="0" applyNumberFormat="1" applyFont="1" applyFill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164" fontId="7" fillId="3" borderId="11" xfId="0" applyNumberFormat="1" applyFont="1" applyFill="1" applyBorder="1" applyAlignment="1">
      <alignment horizontal="center" vertical="center"/>
    </xf>
    <xf numFmtId="164" fontId="7" fillId="3" borderId="13" xfId="0" applyNumberFormat="1" applyFont="1" applyFill="1" applyBorder="1" applyAlignment="1">
      <alignment horizontal="center" vertical="center" wrapText="1"/>
    </xf>
    <xf numFmtId="0" fontId="0" fillId="0" borderId="11" xfId="0" applyNumberFormat="1" applyBorder="1" applyAlignment="1">
      <alignment horizontal="center"/>
    </xf>
    <xf numFmtId="164" fontId="0" fillId="0" borderId="0" xfId="0" applyNumberFormat="1"/>
    <xf numFmtId="0" fontId="1" fillId="3" borderId="12" xfId="0" applyFont="1" applyFill="1" applyBorder="1" applyAlignment="1">
      <alignment horizontal="center" vertical="center"/>
    </xf>
    <xf numFmtId="0" fontId="17" fillId="0" borderId="11" xfId="0" applyFont="1" applyBorder="1" applyAlignment="1">
      <alignment horizontal="center"/>
    </xf>
    <xf numFmtId="0" fontId="17" fillId="2" borderId="11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left" vertical="center" wrapText="1"/>
    </xf>
    <xf numFmtId="164" fontId="7" fillId="3" borderId="11" xfId="0" applyNumberFormat="1" applyFont="1" applyFill="1" applyBorder="1" applyAlignment="1">
      <alignment horizontal="center"/>
    </xf>
    <xf numFmtId="164" fontId="7" fillId="0" borderId="11" xfId="0" applyNumberFormat="1" applyFont="1" applyBorder="1" applyAlignment="1">
      <alignment horizontal="center"/>
    </xf>
    <xf numFmtId="49" fontId="6" fillId="0" borderId="12" xfId="0" applyNumberFormat="1" applyFont="1" applyFill="1" applyBorder="1" applyAlignment="1">
      <alignment horizontal="center" vertical="center"/>
    </xf>
    <xf numFmtId="0" fontId="16" fillId="0" borderId="11" xfId="0" applyFont="1" applyFill="1" applyBorder="1"/>
    <xf numFmtId="0" fontId="8" fillId="0" borderId="11" xfId="0" applyFont="1" applyFill="1" applyBorder="1" applyAlignment="1">
      <alignment horizontal="left" vertical="center" wrapText="1"/>
    </xf>
    <xf numFmtId="0" fontId="8" fillId="0" borderId="11" xfId="0" applyFont="1" applyFill="1" applyBorder="1"/>
    <xf numFmtId="49" fontId="7" fillId="3" borderId="11" xfId="0" applyNumberFormat="1" applyFont="1" applyFill="1" applyBorder="1" applyAlignment="1">
      <alignment horizontal="left" vertical="center"/>
    </xf>
    <xf numFmtId="49" fontId="1" fillId="0" borderId="12" xfId="0" applyNumberFormat="1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left" vertical="center" wrapText="1"/>
    </xf>
    <xf numFmtId="0" fontId="11" fillId="3" borderId="11" xfId="0" applyFont="1" applyFill="1" applyBorder="1"/>
    <xf numFmtId="0" fontId="7" fillId="3" borderId="11" xfId="0" applyFont="1" applyFill="1" applyBorder="1" applyAlignment="1">
      <alignment wrapText="1"/>
    </xf>
    <xf numFmtId="49" fontId="7" fillId="0" borderId="11" xfId="0" applyNumberFormat="1" applyFont="1" applyBorder="1"/>
    <xf numFmtId="49" fontId="7" fillId="3" borderId="11" xfId="0" applyNumberFormat="1" applyFont="1" applyFill="1" applyBorder="1" applyAlignment="1"/>
    <xf numFmtId="164" fontId="0" fillId="0" borderId="11" xfId="0" applyNumberFormat="1" applyBorder="1" applyAlignment="1">
      <alignment horizontal="center"/>
    </xf>
    <xf numFmtId="49" fontId="11" fillId="3" borderId="11" xfId="0" applyNumberFormat="1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/>
    </xf>
    <xf numFmtId="0" fontId="14" fillId="3" borderId="11" xfId="0" applyFont="1" applyFill="1" applyBorder="1" applyAlignment="1">
      <alignment horizontal="left"/>
    </xf>
    <xf numFmtId="0" fontId="11" fillId="3" borderId="13" xfId="0" applyFont="1" applyFill="1" applyBorder="1"/>
    <xf numFmtId="0" fontId="11" fillId="3" borderId="11" xfId="0" applyFont="1" applyFill="1" applyBorder="1" applyAlignment="1">
      <alignment horizontal="left" vertical="center"/>
    </xf>
    <xf numFmtId="0" fontId="0" fillId="0" borderId="11" xfId="0" applyBorder="1" applyAlignment="1">
      <alignment horizontal="center" vertical="distributed" textRotation="90" wrapText="1"/>
    </xf>
    <xf numFmtId="0" fontId="9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 vertical="distributed" wrapText="1"/>
    </xf>
    <xf numFmtId="0" fontId="1" fillId="0" borderId="4" xfId="0" applyFont="1" applyBorder="1" applyAlignment="1">
      <alignment horizontal="center" vertical="distributed" wrapText="1"/>
    </xf>
    <xf numFmtId="0" fontId="1" fillId="0" borderId="10" xfId="0" applyFont="1" applyBorder="1" applyAlignment="1">
      <alignment horizontal="center" vertical="distributed" wrapText="1"/>
    </xf>
    <xf numFmtId="0" fontId="10" fillId="0" borderId="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4" xfId="0" applyBorder="1" applyAlignment="1">
      <alignment horizontal="center" vertical="distributed" textRotation="90" wrapText="1"/>
    </xf>
    <xf numFmtId="0" fontId="0" fillId="0" borderId="13" xfId="0" applyBorder="1" applyAlignment="1">
      <alignment horizontal="center" vertical="distributed" textRotation="90" wrapText="1"/>
    </xf>
    <xf numFmtId="0" fontId="0" fillId="0" borderId="10" xfId="0" applyBorder="1" applyAlignment="1">
      <alignment horizontal="center" vertical="distributed" textRotation="90" wrapText="1"/>
    </xf>
    <xf numFmtId="0" fontId="14" fillId="0" borderId="4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5" fillId="0" borderId="11" xfId="0" applyFont="1" applyBorder="1" applyAlignment="1">
      <alignment horizontal="center" vertical="distributed" wrapText="1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9"/>
  <sheetViews>
    <sheetView zoomScale="90" zoomScaleNormal="90" zoomScalePageLayoutView="90" workbookViewId="0">
      <selection activeCell="T53" sqref="T53"/>
    </sheetView>
  </sheetViews>
  <sheetFormatPr defaultColWidth="8.85546875" defaultRowHeight="15" x14ac:dyDescent="0.25"/>
  <cols>
    <col min="1" max="1" width="6.42578125" bestFit="1" customWidth="1"/>
    <col min="2" max="2" width="2.28515625" customWidth="1"/>
    <col min="3" max="3" width="22" customWidth="1"/>
    <col min="4" max="4" width="8.42578125" customWidth="1"/>
    <col min="5" max="5" width="9.28515625" customWidth="1"/>
    <col min="6" max="6" width="27.28515625" customWidth="1"/>
    <col min="7" max="7" width="12.7109375" customWidth="1"/>
    <col min="8" max="17" width="4.28515625" customWidth="1"/>
    <col min="18" max="19" width="7.85546875" customWidth="1"/>
    <col min="20" max="20" width="13.7109375" customWidth="1"/>
    <col min="21" max="21" width="9.140625" customWidth="1"/>
    <col min="22" max="22" width="7.42578125" customWidth="1"/>
    <col min="23" max="23" width="9.140625" customWidth="1"/>
  </cols>
  <sheetData>
    <row r="1" spans="1:23" ht="15" customHeight="1" x14ac:dyDescent="0.25">
      <c r="L1" s="108"/>
      <c r="M1" s="108"/>
      <c r="N1" s="108"/>
      <c r="O1" s="108"/>
      <c r="P1" s="108"/>
      <c r="Q1" s="108"/>
      <c r="R1" s="108"/>
      <c r="S1" s="2"/>
      <c r="V1" s="105" t="s">
        <v>115</v>
      </c>
      <c r="W1" s="105" t="s">
        <v>116</v>
      </c>
    </row>
    <row r="2" spans="1:23" x14ac:dyDescent="0.25">
      <c r="L2" s="108"/>
      <c r="M2" s="108"/>
      <c r="N2" s="108"/>
      <c r="O2" s="108"/>
      <c r="P2" s="108"/>
      <c r="Q2" s="108"/>
      <c r="R2" s="108"/>
      <c r="S2" s="2"/>
      <c r="V2" s="105"/>
      <c r="W2" s="105"/>
    </row>
    <row r="3" spans="1:23" x14ac:dyDescent="0.25">
      <c r="L3" s="108"/>
      <c r="M3" s="108"/>
      <c r="N3" s="108"/>
      <c r="O3" s="108"/>
      <c r="P3" s="108"/>
      <c r="Q3" s="108"/>
      <c r="R3" s="108"/>
      <c r="S3" s="2"/>
      <c r="V3" s="105"/>
      <c r="W3" s="105"/>
    </row>
    <row r="4" spans="1:23" x14ac:dyDescent="0.25">
      <c r="L4" s="108"/>
      <c r="M4" s="108"/>
      <c r="N4" s="108"/>
      <c r="O4" s="108"/>
      <c r="P4" s="108"/>
      <c r="Q4" s="108"/>
      <c r="R4" s="108"/>
      <c r="S4" s="2"/>
      <c r="V4" s="105"/>
      <c r="W4" s="105"/>
    </row>
    <row r="5" spans="1:23" x14ac:dyDescent="0.25">
      <c r="A5" s="106" t="s">
        <v>0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29"/>
      <c r="V5" s="105"/>
      <c r="W5" s="105"/>
    </row>
    <row r="6" spans="1:23" x14ac:dyDescent="0.25">
      <c r="A6" s="107" t="s">
        <v>152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50"/>
      <c r="V6" s="105"/>
      <c r="W6" s="105"/>
    </row>
    <row r="7" spans="1:23" ht="15.75" x14ac:dyDescent="0.25">
      <c r="A7" s="117" t="s">
        <v>114</v>
      </c>
      <c r="B7" s="30"/>
      <c r="C7" s="109" t="s">
        <v>1</v>
      </c>
      <c r="D7" s="109" t="s">
        <v>6</v>
      </c>
      <c r="E7" s="109" t="s">
        <v>2</v>
      </c>
      <c r="F7" s="109" t="s">
        <v>3</v>
      </c>
      <c r="G7" s="115" t="s">
        <v>109</v>
      </c>
      <c r="H7" s="119" t="s">
        <v>4</v>
      </c>
      <c r="I7" s="120"/>
      <c r="J7" s="120"/>
      <c r="K7" s="120"/>
      <c r="L7" s="120"/>
      <c r="M7" s="120"/>
      <c r="N7" s="120"/>
      <c r="O7" s="120"/>
      <c r="P7" s="120"/>
      <c r="Q7" s="120"/>
      <c r="R7" s="109" t="s">
        <v>5</v>
      </c>
      <c r="S7" s="109" t="s">
        <v>113</v>
      </c>
      <c r="T7" s="114" t="s">
        <v>110</v>
      </c>
      <c r="V7" s="105"/>
      <c r="W7" s="105"/>
    </row>
    <row r="8" spans="1:23" ht="15.75" x14ac:dyDescent="0.25">
      <c r="A8" s="118"/>
      <c r="B8" s="31"/>
      <c r="C8" s="110"/>
      <c r="D8" s="110"/>
      <c r="E8" s="110"/>
      <c r="F8" s="110"/>
      <c r="G8" s="116"/>
      <c r="H8" s="8">
        <v>1</v>
      </c>
      <c r="I8" s="8">
        <v>2</v>
      </c>
      <c r="J8" s="8">
        <v>3</v>
      </c>
      <c r="K8" s="8">
        <v>4</v>
      </c>
      <c r="L8" s="8">
        <v>5</v>
      </c>
      <c r="M8" s="8">
        <v>6</v>
      </c>
      <c r="N8" s="8">
        <v>7</v>
      </c>
      <c r="O8" s="8">
        <v>8</v>
      </c>
      <c r="P8" s="8">
        <v>9</v>
      </c>
      <c r="Q8" s="8">
        <v>10</v>
      </c>
      <c r="R8" s="110"/>
      <c r="S8" s="110"/>
      <c r="T8" s="114"/>
      <c r="V8" s="105"/>
      <c r="W8" s="105"/>
    </row>
    <row r="9" spans="1:23" x14ac:dyDescent="0.25">
      <c r="A9" s="54">
        <v>1</v>
      </c>
      <c r="B9" s="23"/>
      <c r="C9" s="28" t="s">
        <v>120</v>
      </c>
      <c r="D9" s="48"/>
      <c r="E9" s="11" t="s">
        <v>67</v>
      </c>
      <c r="F9" s="96" t="s">
        <v>74</v>
      </c>
      <c r="G9" s="69">
        <v>53.1</v>
      </c>
      <c r="H9" s="13">
        <v>240</v>
      </c>
      <c r="I9" s="13">
        <v>180</v>
      </c>
      <c r="J9" s="13">
        <v>180</v>
      </c>
      <c r="K9" s="13">
        <v>180</v>
      </c>
      <c r="L9" s="13">
        <v>180</v>
      </c>
      <c r="M9" s="13">
        <v>360</v>
      </c>
      <c r="N9" s="13"/>
      <c r="O9" s="32"/>
      <c r="P9" s="32"/>
      <c r="Q9" s="32"/>
      <c r="R9" s="32">
        <v>1320</v>
      </c>
      <c r="S9" s="45">
        <v>1</v>
      </c>
      <c r="T9" s="99">
        <v>950.82000000000016</v>
      </c>
      <c r="V9" s="46">
        <f t="shared" ref="V9:V52" si="0">$E$57*0.2/(0.01322*A9*A9+0.06088*A9+0.9259)</f>
        <v>950.82000000000016</v>
      </c>
      <c r="W9" s="44"/>
    </row>
    <row r="10" spans="1:23" x14ac:dyDescent="0.25">
      <c r="A10" s="54">
        <v>2</v>
      </c>
      <c r="B10" s="23"/>
      <c r="C10" s="28" t="s">
        <v>72</v>
      </c>
      <c r="D10" s="26"/>
      <c r="E10" s="26" t="s">
        <v>12</v>
      </c>
      <c r="F10" s="97" t="s">
        <v>61</v>
      </c>
      <c r="G10" s="69">
        <v>10.3</v>
      </c>
      <c r="H10" s="13">
        <v>240</v>
      </c>
      <c r="I10" s="13">
        <v>180</v>
      </c>
      <c r="J10" s="13">
        <v>180</v>
      </c>
      <c r="K10" s="13">
        <v>180</v>
      </c>
      <c r="L10" s="13">
        <v>180</v>
      </c>
      <c r="M10" s="13">
        <v>350</v>
      </c>
      <c r="N10" s="13"/>
      <c r="O10" s="32"/>
      <c r="P10" s="32"/>
      <c r="Q10" s="32"/>
      <c r="R10" s="32">
        <v>1310</v>
      </c>
      <c r="S10" s="45">
        <v>2</v>
      </c>
      <c r="T10" s="99">
        <v>863.95769349592047</v>
      </c>
      <c r="V10" s="46">
        <f t="shared" si="0"/>
        <v>863.95769349592047</v>
      </c>
      <c r="W10" s="44"/>
    </row>
    <row r="11" spans="1:23" x14ac:dyDescent="0.25">
      <c r="A11" s="54">
        <v>3</v>
      </c>
      <c r="B11" s="23"/>
      <c r="C11" s="28" t="s">
        <v>71</v>
      </c>
      <c r="D11" s="48"/>
      <c r="E11" s="11" t="s">
        <v>67</v>
      </c>
      <c r="F11" s="55" t="s">
        <v>36</v>
      </c>
      <c r="G11" s="70">
        <v>32</v>
      </c>
      <c r="H11" s="13">
        <v>240</v>
      </c>
      <c r="I11" s="13">
        <v>180</v>
      </c>
      <c r="J11" s="13">
        <v>180</v>
      </c>
      <c r="K11" s="13">
        <v>180</v>
      </c>
      <c r="L11" s="13">
        <v>180</v>
      </c>
      <c r="M11" s="13">
        <v>309</v>
      </c>
      <c r="N11" s="13"/>
      <c r="O11" s="32"/>
      <c r="P11" s="32"/>
      <c r="Q11" s="32"/>
      <c r="R11" s="32">
        <v>1269</v>
      </c>
      <c r="S11" s="45">
        <v>3</v>
      </c>
      <c r="T11" s="99">
        <v>774.58615745568318</v>
      </c>
      <c r="V11" s="46">
        <f t="shared" si="0"/>
        <v>774.58615745568318</v>
      </c>
      <c r="W11" s="44"/>
    </row>
    <row r="12" spans="1:23" x14ac:dyDescent="0.25">
      <c r="A12" s="54">
        <v>4</v>
      </c>
      <c r="B12" s="23"/>
      <c r="C12" s="13" t="s">
        <v>40</v>
      </c>
      <c r="D12" s="49"/>
      <c r="E12" s="22" t="s">
        <v>7</v>
      </c>
      <c r="F12" s="40" t="s">
        <v>30</v>
      </c>
      <c r="G12" s="69">
        <v>20.8</v>
      </c>
      <c r="H12" s="13">
        <v>240</v>
      </c>
      <c r="I12" s="13">
        <v>180</v>
      </c>
      <c r="J12" s="13">
        <v>180</v>
      </c>
      <c r="K12" s="13">
        <v>180</v>
      </c>
      <c r="L12" s="13">
        <v>180</v>
      </c>
      <c r="M12" s="13">
        <v>303</v>
      </c>
      <c r="N12" s="13"/>
      <c r="O12" s="32"/>
      <c r="P12" s="32"/>
      <c r="Q12" s="32"/>
      <c r="R12" s="32">
        <v>1263</v>
      </c>
      <c r="S12" s="45">
        <v>4</v>
      </c>
      <c r="T12" s="99">
        <v>688.5310006227644</v>
      </c>
      <c r="V12" s="46">
        <f t="shared" si="0"/>
        <v>688.5310006227644</v>
      </c>
      <c r="W12" s="44"/>
    </row>
    <row r="13" spans="1:23" x14ac:dyDescent="0.25">
      <c r="A13" s="54">
        <v>5</v>
      </c>
      <c r="B13" s="23"/>
      <c r="C13" s="13" t="s">
        <v>64</v>
      </c>
      <c r="D13" s="49"/>
      <c r="E13" s="22" t="s">
        <v>12</v>
      </c>
      <c r="F13" s="98" t="s">
        <v>30</v>
      </c>
      <c r="G13" s="70">
        <v>34</v>
      </c>
      <c r="H13" s="13">
        <v>240</v>
      </c>
      <c r="I13" s="13">
        <v>180</v>
      </c>
      <c r="J13" s="13">
        <v>180</v>
      </c>
      <c r="K13" s="13">
        <v>180</v>
      </c>
      <c r="L13" s="13">
        <v>180</v>
      </c>
      <c r="M13" s="13">
        <v>268</v>
      </c>
      <c r="N13" s="13"/>
      <c r="O13" s="32"/>
      <c r="P13" s="32"/>
      <c r="Q13" s="32"/>
      <c r="R13" s="32">
        <v>1228</v>
      </c>
      <c r="S13" s="45">
        <v>5</v>
      </c>
      <c r="T13" s="99">
        <v>609.18759610456186</v>
      </c>
      <c r="V13" s="46">
        <f t="shared" si="0"/>
        <v>609.18759610456186</v>
      </c>
      <c r="W13" s="44"/>
    </row>
    <row r="14" spans="1:23" x14ac:dyDescent="0.25">
      <c r="A14" s="54">
        <v>6</v>
      </c>
      <c r="B14" s="23"/>
      <c r="C14" s="13" t="s">
        <v>47</v>
      </c>
      <c r="D14" s="49"/>
      <c r="E14" s="22" t="s">
        <v>15</v>
      </c>
      <c r="F14" s="40" t="s">
        <v>61</v>
      </c>
      <c r="G14" s="69">
        <v>35.799999999999997</v>
      </c>
      <c r="H14" s="13">
        <v>240</v>
      </c>
      <c r="I14" s="13">
        <v>180</v>
      </c>
      <c r="J14" s="13">
        <v>180</v>
      </c>
      <c r="K14" s="13">
        <v>180</v>
      </c>
      <c r="L14" s="13">
        <v>180</v>
      </c>
      <c r="M14" s="13">
        <v>253</v>
      </c>
      <c r="N14" s="13"/>
      <c r="O14" s="32"/>
      <c r="P14" s="32"/>
      <c r="Q14" s="32"/>
      <c r="R14" s="32">
        <v>1213</v>
      </c>
      <c r="S14" s="45">
        <v>6</v>
      </c>
      <c r="T14" s="99">
        <v>538.06802105144038</v>
      </c>
      <c r="V14" s="46">
        <f t="shared" si="0"/>
        <v>538.06802105144038</v>
      </c>
      <c r="W14" s="44"/>
    </row>
    <row r="15" spans="1:23" x14ac:dyDescent="0.25">
      <c r="A15" s="54">
        <v>7</v>
      </c>
      <c r="B15" s="23" t="s">
        <v>27</v>
      </c>
      <c r="C15" s="28" t="s">
        <v>122</v>
      </c>
      <c r="D15" s="48"/>
      <c r="E15" s="11">
        <v>2</v>
      </c>
      <c r="F15" s="96" t="s">
        <v>123</v>
      </c>
      <c r="G15" s="69">
        <v>6.2</v>
      </c>
      <c r="H15" s="13">
        <v>240</v>
      </c>
      <c r="I15" s="13">
        <v>180</v>
      </c>
      <c r="J15" s="13">
        <v>180</v>
      </c>
      <c r="K15" s="13">
        <v>180</v>
      </c>
      <c r="L15" s="13">
        <v>180</v>
      </c>
      <c r="M15" s="13">
        <v>244</v>
      </c>
      <c r="N15" s="13"/>
      <c r="O15" s="32"/>
      <c r="P15" s="32"/>
      <c r="Q15" s="32"/>
      <c r="R15" s="32">
        <v>1204</v>
      </c>
      <c r="S15" s="45">
        <v>7</v>
      </c>
      <c r="T15" s="99">
        <v>475.44803584286757</v>
      </c>
      <c r="V15" s="46">
        <f t="shared" si="0"/>
        <v>475.44803584286757</v>
      </c>
      <c r="W15" s="44"/>
    </row>
    <row r="16" spans="1:23" x14ac:dyDescent="0.25">
      <c r="A16" s="54">
        <v>8</v>
      </c>
      <c r="B16" s="23"/>
      <c r="C16" s="25" t="s">
        <v>69</v>
      </c>
      <c r="D16" s="26"/>
      <c r="E16" s="26" t="s">
        <v>12</v>
      </c>
      <c r="F16" s="97" t="s">
        <v>70</v>
      </c>
      <c r="G16" s="71">
        <v>12.1</v>
      </c>
      <c r="H16" s="13">
        <v>240</v>
      </c>
      <c r="I16" s="13">
        <v>180</v>
      </c>
      <c r="J16" s="13">
        <v>180</v>
      </c>
      <c r="K16" s="25">
        <v>180</v>
      </c>
      <c r="L16" s="25">
        <v>180</v>
      </c>
      <c r="M16" s="25">
        <v>232</v>
      </c>
      <c r="N16" s="25"/>
      <c r="O16" s="33"/>
      <c r="P16" s="33"/>
      <c r="Q16" s="33"/>
      <c r="R16" s="33">
        <v>1192</v>
      </c>
      <c r="S16" s="45">
        <v>8</v>
      </c>
      <c r="T16" s="99">
        <v>420.89932802719773</v>
      </c>
      <c r="V16" s="46">
        <f t="shared" si="0"/>
        <v>420.89932802719773</v>
      </c>
      <c r="W16" s="44"/>
    </row>
    <row r="17" spans="1:23" x14ac:dyDescent="0.25">
      <c r="A17" s="54">
        <v>9</v>
      </c>
      <c r="B17" s="23"/>
      <c r="C17" s="13" t="s">
        <v>57</v>
      </c>
      <c r="D17" s="49"/>
      <c r="E17" s="22" t="s">
        <v>12</v>
      </c>
      <c r="F17" s="40" t="s">
        <v>36</v>
      </c>
      <c r="G17" s="72">
        <v>16.5</v>
      </c>
      <c r="H17" s="13">
        <v>240</v>
      </c>
      <c r="I17" s="13">
        <v>180</v>
      </c>
      <c r="J17" s="13">
        <v>180</v>
      </c>
      <c r="K17" s="13">
        <v>180</v>
      </c>
      <c r="L17" s="13">
        <v>180</v>
      </c>
      <c r="M17" s="13">
        <v>214</v>
      </c>
      <c r="N17" s="13"/>
      <c r="O17" s="32"/>
      <c r="P17" s="32"/>
      <c r="Q17" s="32"/>
      <c r="R17" s="32">
        <v>1174</v>
      </c>
      <c r="S17" s="45">
        <v>9</v>
      </c>
      <c r="T17" s="99">
        <v>373.65599849094571</v>
      </c>
      <c r="V17" s="46">
        <f t="shared" si="0"/>
        <v>373.65599849094571</v>
      </c>
      <c r="W17" s="44"/>
    </row>
    <row r="18" spans="1:23" x14ac:dyDescent="0.25">
      <c r="A18" s="54">
        <v>10</v>
      </c>
      <c r="B18" s="23"/>
      <c r="C18" s="13" t="s">
        <v>62</v>
      </c>
      <c r="D18" s="49"/>
      <c r="E18" s="22" t="s">
        <v>15</v>
      </c>
      <c r="F18" s="98" t="s">
        <v>30</v>
      </c>
      <c r="G18" s="70">
        <v>18</v>
      </c>
      <c r="H18" s="13">
        <v>240</v>
      </c>
      <c r="I18" s="13">
        <v>180</v>
      </c>
      <c r="J18" s="13">
        <v>180</v>
      </c>
      <c r="K18" s="13">
        <v>180</v>
      </c>
      <c r="L18" s="13">
        <v>180</v>
      </c>
      <c r="M18" s="13">
        <v>213</v>
      </c>
      <c r="N18" s="13"/>
      <c r="O18" s="32"/>
      <c r="P18" s="32"/>
      <c r="Q18" s="32"/>
      <c r="R18" s="32">
        <v>1173</v>
      </c>
      <c r="S18" s="45">
        <v>10</v>
      </c>
      <c r="T18" s="99">
        <v>332.83858998144717</v>
      </c>
      <c r="V18" s="46">
        <f t="shared" si="0"/>
        <v>332.83858998144717</v>
      </c>
      <c r="W18" s="44"/>
    </row>
    <row r="19" spans="1:23" x14ac:dyDescent="0.25">
      <c r="A19" s="54">
        <v>11</v>
      </c>
      <c r="B19" s="23" t="s">
        <v>27</v>
      </c>
      <c r="C19" s="41" t="s">
        <v>65</v>
      </c>
      <c r="D19" s="42"/>
      <c r="E19" s="11" t="s">
        <v>15</v>
      </c>
      <c r="F19" s="55" t="s">
        <v>9</v>
      </c>
      <c r="G19" s="70">
        <v>13.4</v>
      </c>
      <c r="H19" s="13">
        <v>238</v>
      </c>
      <c r="I19" s="13">
        <v>180</v>
      </c>
      <c r="J19" s="13">
        <v>180</v>
      </c>
      <c r="K19" s="13">
        <v>180</v>
      </c>
      <c r="L19" s="13">
        <v>180</v>
      </c>
      <c r="M19" s="13"/>
      <c r="N19" s="13"/>
      <c r="O19" s="32"/>
      <c r="P19" s="32"/>
      <c r="Q19" s="32"/>
      <c r="R19" s="32">
        <v>958</v>
      </c>
      <c r="S19" s="45">
        <v>11</v>
      </c>
      <c r="T19" s="99">
        <v>297.57761642463697</v>
      </c>
      <c r="V19" s="46">
        <f t="shared" si="0"/>
        <v>297.57761642463697</v>
      </c>
      <c r="W19" s="44"/>
    </row>
    <row r="20" spans="1:23" x14ac:dyDescent="0.25">
      <c r="A20" s="54">
        <v>12</v>
      </c>
      <c r="B20" s="23"/>
      <c r="C20" s="25" t="s">
        <v>56</v>
      </c>
      <c r="D20" s="26"/>
      <c r="E20" s="26" t="s">
        <v>7</v>
      </c>
      <c r="F20" s="97" t="s">
        <v>9</v>
      </c>
      <c r="G20" s="69">
        <v>21.8</v>
      </c>
      <c r="H20" s="13">
        <v>236</v>
      </c>
      <c r="I20" s="13">
        <v>180</v>
      </c>
      <c r="J20" s="13">
        <v>180</v>
      </c>
      <c r="K20" s="13">
        <v>180</v>
      </c>
      <c r="L20" s="13">
        <v>180</v>
      </c>
      <c r="M20" s="13"/>
      <c r="N20" s="13"/>
      <c r="O20" s="32"/>
      <c r="P20" s="32"/>
      <c r="Q20" s="32"/>
      <c r="R20" s="32">
        <v>956</v>
      </c>
      <c r="S20" s="45">
        <v>12</v>
      </c>
      <c r="T20" s="99">
        <v>267.07376676198129</v>
      </c>
      <c r="V20" s="46">
        <f t="shared" si="0"/>
        <v>267.07376676198129</v>
      </c>
      <c r="W20" s="44"/>
    </row>
    <row r="21" spans="1:23" x14ac:dyDescent="0.25">
      <c r="A21" s="54">
        <v>13</v>
      </c>
      <c r="B21" s="23"/>
      <c r="C21" s="41" t="s">
        <v>55</v>
      </c>
      <c r="D21" s="42"/>
      <c r="E21" s="11" t="s">
        <v>12</v>
      </c>
      <c r="F21" s="96" t="s">
        <v>9</v>
      </c>
      <c r="G21" s="70">
        <v>37.299999999999997</v>
      </c>
      <c r="H21" s="13">
        <v>240</v>
      </c>
      <c r="I21" s="13">
        <v>180</v>
      </c>
      <c r="J21" s="13">
        <v>180</v>
      </c>
      <c r="K21" s="13">
        <v>171</v>
      </c>
      <c r="L21" s="13">
        <v>180</v>
      </c>
      <c r="M21" s="13"/>
      <c r="N21" s="13"/>
      <c r="O21" s="32"/>
      <c r="P21" s="32"/>
      <c r="Q21" s="32"/>
      <c r="R21" s="32">
        <v>951</v>
      </c>
      <c r="S21" s="45">
        <v>13</v>
      </c>
      <c r="T21" s="99">
        <v>240.62133052597486</v>
      </c>
      <c r="V21" s="46">
        <f t="shared" si="0"/>
        <v>240.62133052597486</v>
      </c>
      <c r="W21" s="44"/>
    </row>
    <row r="22" spans="1:23" x14ac:dyDescent="0.25">
      <c r="A22" s="54">
        <v>14</v>
      </c>
      <c r="B22" s="23"/>
      <c r="C22" s="28" t="s">
        <v>66</v>
      </c>
      <c r="D22" s="48"/>
      <c r="E22" s="11" t="s">
        <v>67</v>
      </c>
      <c r="F22" s="55" t="s">
        <v>49</v>
      </c>
      <c r="G22" s="69">
        <v>79.5</v>
      </c>
      <c r="H22" s="13">
        <v>240</v>
      </c>
      <c r="I22" s="13">
        <v>180</v>
      </c>
      <c r="J22" s="13">
        <v>151</v>
      </c>
      <c r="K22" s="13">
        <v>180</v>
      </c>
      <c r="L22" s="13">
        <v>180</v>
      </c>
      <c r="M22" s="13"/>
      <c r="N22" s="13"/>
      <c r="O22" s="32"/>
      <c r="P22" s="32"/>
      <c r="Q22" s="32"/>
      <c r="R22" s="32">
        <v>931</v>
      </c>
      <c r="S22" s="45">
        <v>14</v>
      </c>
      <c r="T22" s="99">
        <v>217.6118132257962</v>
      </c>
      <c r="V22" s="46">
        <f t="shared" si="0"/>
        <v>217.6118132257962</v>
      </c>
      <c r="W22" s="44"/>
    </row>
    <row r="23" spans="1:23" x14ac:dyDescent="0.25">
      <c r="A23" s="54">
        <v>15</v>
      </c>
      <c r="B23" s="24"/>
      <c r="C23" s="28" t="s">
        <v>134</v>
      </c>
      <c r="D23" s="48"/>
      <c r="E23" s="47" t="s">
        <v>15</v>
      </c>
      <c r="F23" s="55" t="s">
        <v>49</v>
      </c>
      <c r="G23" s="70">
        <v>6</v>
      </c>
      <c r="H23" s="13">
        <v>210</v>
      </c>
      <c r="I23" s="13">
        <v>180</v>
      </c>
      <c r="J23" s="13">
        <v>180</v>
      </c>
      <c r="K23" s="25">
        <v>180</v>
      </c>
      <c r="L23" s="25">
        <v>180</v>
      </c>
      <c r="M23" s="13"/>
      <c r="N23" s="13"/>
      <c r="O23" s="32"/>
      <c r="P23" s="32"/>
      <c r="Q23" s="32"/>
      <c r="R23" s="32">
        <v>930</v>
      </c>
      <c r="S23" s="45">
        <v>15</v>
      </c>
      <c r="T23" s="99">
        <v>197.52783779292014</v>
      </c>
      <c r="V23" s="46">
        <f t="shared" si="0"/>
        <v>197.52783779292014</v>
      </c>
      <c r="W23" s="44"/>
    </row>
    <row r="24" spans="1:23" x14ac:dyDescent="0.25">
      <c r="A24" s="54">
        <v>16</v>
      </c>
      <c r="B24" s="23"/>
      <c r="C24" s="41" t="s">
        <v>75</v>
      </c>
      <c r="D24" s="42"/>
      <c r="E24" s="11" t="s">
        <v>15</v>
      </c>
      <c r="F24" s="55" t="s">
        <v>32</v>
      </c>
      <c r="G24" s="69">
        <v>15.5</v>
      </c>
      <c r="H24" s="13">
        <v>201</v>
      </c>
      <c r="I24" s="13">
        <v>180</v>
      </c>
      <c r="J24" s="13">
        <v>180</v>
      </c>
      <c r="K24" s="13">
        <v>180</v>
      </c>
      <c r="L24" s="13">
        <v>180</v>
      </c>
      <c r="M24" s="13"/>
      <c r="N24" s="13"/>
      <c r="O24" s="32"/>
      <c r="P24" s="32"/>
      <c r="Q24" s="32"/>
      <c r="R24" s="32">
        <v>921</v>
      </c>
      <c r="S24" s="45">
        <v>16</v>
      </c>
      <c r="T24" s="99">
        <v>179.93300910243553</v>
      </c>
      <c r="V24" s="46">
        <f t="shared" si="0"/>
        <v>179.93300910243553</v>
      </c>
      <c r="W24" s="44"/>
    </row>
    <row r="25" spans="1:23" x14ac:dyDescent="0.25">
      <c r="A25" s="54">
        <v>17</v>
      </c>
      <c r="B25" s="23"/>
      <c r="C25" s="41" t="s">
        <v>63</v>
      </c>
      <c r="D25" s="42"/>
      <c r="E25" s="11" t="s">
        <v>7</v>
      </c>
      <c r="F25" s="96" t="s">
        <v>9</v>
      </c>
      <c r="G25" s="69">
        <v>54.6</v>
      </c>
      <c r="H25" s="13">
        <v>199</v>
      </c>
      <c r="I25" s="13">
        <v>180</v>
      </c>
      <c r="J25" s="13">
        <v>180</v>
      </c>
      <c r="K25" s="13">
        <v>180</v>
      </c>
      <c r="L25" s="13">
        <v>180</v>
      </c>
      <c r="M25" s="13"/>
      <c r="N25" s="13"/>
      <c r="O25" s="32"/>
      <c r="P25" s="32"/>
      <c r="Q25" s="32"/>
      <c r="R25" s="32">
        <v>919</v>
      </c>
      <c r="S25" s="45">
        <v>17</v>
      </c>
      <c r="T25" s="99">
        <v>164.46075718160185</v>
      </c>
      <c r="V25" s="46">
        <f t="shared" si="0"/>
        <v>164.46075718160185</v>
      </c>
      <c r="W25" s="44"/>
    </row>
    <row r="26" spans="1:23" x14ac:dyDescent="0.25">
      <c r="A26" s="54">
        <v>18</v>
      </c>
      <c r="B26" s="23"/>
      <c r="C26" s="25" t="s">
        <v>76</v>
      </c>
      <c r="D26" s="26"/>
      <c r="E26" s="26" t="s">
        <v>12</v>
      </c>
      <c r="F26" s="25" t="s">
        <v>70</v>
      </c>
      <c r="G26" s="70">
        <v>4</v>
      </c>
      <c r="H26" s="13">
        <v>240</v>
      </c>
      <c r="I26" s="13">
        <v>180</v>
      </c>
      <c r="J26" s="13">
        <v>135</v>
      </c>
      <c r="K26" s="13">
        <v>180</v>
      </c>
      <c r="L26" s="13">
        <v>180</v>
      </c>
      <c r="M26" s="13"/>
      <c r="N26" s="13"/>
      <c r="O26" s="32"/>
      <c r="P26" s="32"/>
      <c r="Q26" s="32"/>
      <c r="R26" s="32">
        <v>915</v>
      </c>
      <c r="S26" s="45">
        <v>18</v>
      </c>
      <c r="T26" s="99">
        <v>150.80364534926139</v>
      </c>
      <c r="V26" s="46">
        <f t="shared" si="0"/>
        <v>150.80364534926139</v>
      </c>
      <c r="W26" s="44"/>
    </row>
    <row r="27" spans="1:23" x14ac:dyDescent="0.25">
      <c r="A27" s="54">
        <v>19</v>
      </c>
      <c r="B27" s="24" t="s">
        <v>27</v>
      </c>
      <c r="C27" s="25" t="s">
        <v>135</v>
      </c>
      <c r="D27" s="26"/>
      <c r="E27" s="26">
        <v>2</v>
      </c>
      <c r="F27" s="97" t="s">
        <v>136</v>
      </c>
      <c r="G27" s="69">
        <v>3.3</v>
      </c>
      <c r="H27" s="13">
        <v>240</v>
      </c>
      <c r="I27" s="13">
        <v>180</v>
      </c>
      <c r="J27" s="13">
        <v>180</v>
      </c>
      <c r="K27" s="13">
        <v>180</v>
      </c>
      <c r="L27" s="13">
        <v>128</v>
      </c>
      <c r="M27" s="13"/>
      <c r="N27" s="13"/>
      <c r="O27" s="32"/>
      <c r="P27" s="32"/>
      <c r="Q27" s="32"/>
      <c r="R27" s="32">
        <v>908</v>
      </c>
      <c r="S27" s="45">
        <v>19</v>
      </c>
      <c r="T27" s="99">
        <v>138.70378582765383</v>
      </c>
      <c r="V27" s="46">
        <f t="shared" si="0"/>
        <v>138.70378582765383</v>
      </c>
      <c r="W27" s="44"/>
    </row>
    <row r="28" spans="1:23" x14ac:dyDescent="0.25">
      <c r="A28" s="54">
        <v>20</v>
      </c>
      <c r="B28" s="89"/>
      <c r="C28" s="41" t="s">
        <v>145</v>
      </c>
      <c r="D28" s="42"/>
      <c r="E28" s="11" t="s">
        <v>7</v>
      </c>
      <c r="F28" s="98" t="s">
        <v>30</v>
      </c>
      <c r="G28" s="70">
        <v>1.1000000000000001</v>
      </c>
      <c r="H28" s="13">
        <v>237</v>
      </c>
      <c r="I28" s="13">
        <v>180</v>
      </c>
      <c r="J28" s="13">
        <v>180</v>
      </c>
      <c r="K28" s="13">
        <v>180</v>
      </c>
      <c r="L28" s="13">
        <v>128</v>
      </c>
      <c r="M28" s="13"/>
      <c r="N28" s="13"/>
      <c r="O28" s="32"/>
      <c r="P28" s="32"/>
      <c r="Q28" s="32"/>
      <c r="R28" s="32">
        <v>905</v>
      </c>
      <c r="S28" s="45">
        <v>20</v>
      </c>
      <c r="T28" s="99">
        <v>127.94456031756714</v>
      </c>
      <c r="V28" s="46">
        <f t="shared" si="0"/>
        <v>127.94456031756714</v>
      </c>
      <c r="W28" s="44"/>
    </row>
    <row r="29" spans="1:23" x14ac:dyDescent="0.25">
      <c r="A29" s="54">
        <v>21</v>
      </c>
      <c r="B29" s="23"/>
      <c r="C29" s="13" t="s">
        <v>58</v>
      </c>
      <c r="D29" s="22"/>
      <c r="E29" s="22" t="s">
        <v>12</v>
      </c>
      <c r="F29" s="40" t="s">
        <v>19</v>
      </c>
      <c r="G29" s="69">
        <v>14.2</v>
      </c>
      <c r="H29" s="13">
        <v>198</v>
      </c>
      <c r="I29" s="13">
        <v>180</v>
      </c>
      <c r="J29" s="13">
        <v>166</v>
      </c>
      <c r="K29" s="13">
        <v>180</v>
      </c>
      <c r="L29" s="13">
        <v>180</v>
      </c>
      <c r="M29" s="13"/>
      <c r="N29" s="13"/>
      <c r="O29" s="32"/>
      <c r="P29" s="32"/>
      <c r="Q29" s="32"/>
      <c r="R29" s="32">
        <v>904</v>
      </c>
      <c r="S29" s="45">
        <v>21</v>
      </c>
      <c r="T29" s="99">
        <v>118.34362242357861</v>
      </c>
      <c r="V29" s="46">
        <f t="shared" si="0"/>
        <v>118.34362242357861</v>
      </c>
      <c r="W29" s="44"/>
    </row>
    <row r="30" spans="1:23" x14ac:dyDescent="0.25">
      <c r="A30" s="54">
        <v>22</v>
      </c>
      <c r="B30" s="23"/>
      <c r="C30" s="41" t="s">
        <v>79</v>
      </c>
      <c r="D30" s="42"/>
      <c r="E30" s="11" t="s">
        <v>12</v>
      </c>
      <c r="F30" s="12" t="s">
        <v>11</v>
      </c>
      <c r="G30" s="70">
        <v>15.4</v>
      </c>
      <c r="H30" s="13">
        <v>182</v>
      </c>
      <c r="I30" s="13">
        <v>162</v>
      </c>
      <c r="J30" s="13">
        <v>180</v>
      </c>
      <c r="K30" s="13">
        <v>180</v>
      </c>
      <c r="L30" s="13">
        <v>180</v>
      </c>
      <c r="M30" s="13"/>
      <c r="N30" s="13"/>
      <c r="O30" s="32"/>
      <c r="P30" s="32"/>
      <c r="Q30" s="32"/>
      <c r="R30" s="32">
        <v>884</v>
      </c>
      <c r="S30" s="45">
        <v>22</v>
      </c>
      <c r="T30" s="99">
        <v>109.74706073820315</v>
      </c>
      <c r="V30" s="46">
        <f t="shared" si="0"/>
        <v>109.74706073820315</v>
      </c>
      <c r="W30" s="44"/>
    </row>
    <row r="31" spans="1:23" x14ac:dyDescent="0.25">
      <c r="A31" s="54">
        <v>23</v>
      </c>
      <c r="B31" s="23" t="s">
        <v>27</v>
      </c>
      <c r="C31" s="28" t="s">
        <v>59</v>
      </c>
      <c r="D31" s="48"/>
      <c r="E31" s="47" t="s">
        <v>15</v>
      </c>
      <c r="F31" s="12" t="s">
        <v>30</v>
      </c>
      <c r="G31" s="69">
        <v>38.700000000000003</v>
      </c>
      <c r="H31" s="13">
        <v>194</v>
      </c>
      <c r="I31" s="13">
        <v>132</v>
      </c>
      <c r="J31" s="13">
        <v>180</v>
      </c>
      <c r="K31" s="13">
        <v>180</v>
      </c>
      <c r="L31" s="13">
        <v>180</v>
      </c>
      <c r="M31" s="13"/>
      <c r="N31" s="13"/>
      <c r="O31" s="32"/>
      <c r="P31" s="32"/>
      <c r="Q31" s="32"/>
      <c r="R31" s="32">
        <v>866</v>
      </c>
      <c r="S31" s="45">
        <v>23</v>
      </c>
      <c r="T31" s="99">
        <v>102.02456778889901</v>
      </c>
      <c r="V31" s="46">
        <f t="shared" si="0"/>
        <v>102.02456778889901</v>
      </c>
      <c r="W31" s="44"/>
    </row>
    <row r="32" spans="1:23" x14ac:dyDescent="0.25">
      <c r="A32" s="54">
        <v>24</v>
      </c>
      <c r="B32" s="23" t="s">
        <v>27</v>
      </c>
      <c r="C32" s="28" t="s">
        <v>146</v>
      </c>
      <c r="D32" s="26"/>
      <c r="E32" s="26">
        <v>2</v>
      </c>
      <c r="F32" s="25" t="s">
        <v>16</v>
      </c>
      <c r="G32" s="70">
        <v>2.2999999999999998</v>
      </c>
      <c r="H32" s="13">
        <v>218</v>
      </c>
      <c r="I32" s="13">
        <v>158</v>
      </c>
      <c r="J32" s="13">
        <v>180</v>
      </c>
      <c r="K32" s="13">
        <v>180</v>
      </c>
      <c r="L32" s="13">
        <v>129</v>
      </c>
      <c r="M32" s="13"/>
      <c r="N32" s="13"/>
      <c r="O32" s="32"/>
      <c r="P32" s="32"/>
      <c r="Q32" s="32"/>
      <c r="R32" s="32">
        <v>865</v>
      </c>
      <c r="S32" s="45">
        <v>24</v>
      </c>
      <c r="T32" s="99">
        <v>95.065458610201844</v>
      </c>
      <c r="V32" s="46">
        <f t="shared" si="0"/>
        <v>95.065458610201844</v>
      </c>
      <c r="W32" s="44"/>
    </row>
    <row r="33" spans="1:23" x14ac:dyDescent="0.25">
      <c r="A33" s="54">
        <v>25</v>
      </c>
      <c r="B33" s="23" t="s">
        <v>27</v>
      </c>
      <c r="C33" s="13" t="s">
        <v>118</v>
      </c>
      <c r="D33" s="22"/>
      <c r="E33" s="22">
        <v>1</v>
      </c>
      <c r="F33" s="40" t="s">
        <v>119</v>
      </c>
      <c r="G33" s="69">
        <v>7.6</v>
      </c>
      <c r="H33" s="13">
        <v>240</v>
      </c>
      <c r="I33" s="13">
        <v>180</v>
      </c>
      <c r="J33" s="13">
        <v>162</v>
      </c>
      <c r="K33" s="13">
        <v>180</v>
      </c>
      <c r="L33" s="13">
        <v>101</v>
      </c>
      <c r="M33" s="13"/>
      <c r="N33" s="13"/>
      <c r="O33" s="32"/>
      <c r="P33" s="32"/>
      <c r="Q33" s="32"/>
      <c r="R33" s="32">
        <v>863</v>
      </c>
      <c r="S33" s="45">
        <v>25</v>
      </c>
      <c r="T33" s="99">
        <v>88.775395876904696</v>
      </c>
      <c r="V33" s="46">
        <f t="shared" si="0"/>
        <v>88.775395876904696</v>
      </c>
      <c r="W33" s="44"/>
    </row>
    <row r="34" spans="1:23" x14ac:dyDescent="0.25">
      <c r="A34" s="54">
        <v>26</v>
      </c>
      <c r="B34" s="23"/>
      <c r="C34" s="25" t="s">
        <v>83</v>
      </c>
      <c r="D34" s="26"/>
      <c r="E34" s="26" t="s">
        <v>12</v>
      </c>
      <c r="F34" s="25" t="s">
        <v>84</v>
      </c>
      <c r="G34" s="69">
        <v>14.5</v>
      </c>
      <c r="H34" s="13">
        <v>159</v>
      </c>
      <c r="I34" s="13">
        <v>180</v>
      </c>
      <c r="J34" s="13">
        <v>163</v>
      </c>
      <c r="K34" s="13">
        <v>180</v>
      </c>
      <c r="L34" s="13">
        <v>180</v>
      </c>
      <c r="M34" s="13"/>
      <c r="N34" s="13"/>
      <c r="O34" s="32"/>
      <c r="P34" s="32"/>
      <c r="Q34" s="32"/>
      <c r="R34" s="32">
        <v>862</v>
      </c>
      <c r="S34" s="45">
        <v>26</v>
      </c>
      <c r="T34" s="99">
        <v>83.073697086191089</v>
      </c>
      <c r="V34" s="46">
        <f t="shared" si="0"/>
        <v>83.073697086191089</v>
      </c>
      <c r="W34" s="44"/>
    </row>
    <row r="35" spans="1:23" x14ac:dyDescent="0.25">
      <c r="A35" s="54">
        <v>27</v>
      </c>
      <c r="B35" s="24" t="s">
        <v>27</v>
      </c>
      <c r="C35" s="25" t="s">
        <v>147</v>
      </c>
      <c r="D35" s="26"/>
      <c r="E35" s="26">
        <v>2</v>
      </c>
      <c r="F35" s="25" t="s">
        <v>123</v>
      </c>
      <c r="G35" s="69">
        <v>0</v>
      </c>
      <c r="H35" s="13">
        <v>143</v>
      </c>
      <c r="I35" s="13">
        <v>176</v>
      </c>
      <c r="J35" s="25">
        <v>180</v>
      </c>
      <c r="K35" s="25">
        <v>180</v>
      </c>
      <c r="L35" s="25">
        <v>180</v>
      </c>
      <c r="M35" s="25"/>
      <c r="N35" s="25"/>
      <c r="O35" s="32"/>
      <c r="P35" s="32"/>
      <c r="Q35" s="32"/>
      <c r="R35" s="32">
        <v>859</v>
      </c>
      <c r="S35" s="45">
        <v>27</v>
      </c>
      <c r="T35" s="99">
        <v>77.891118567646217</v>
      </c>
      <c r="V35" s="46">
        <f t="shared" si="0"/>
        <v>77.891118567646217</v>
      </c>
      <c r="W35" s="44"/>
    </row>
    <row r="36" spans="1:23" x14ac:dyDescent="0.25">
      <c r="A36" s="54">
        <v>28</v>
      </c>
      <c r="B36" s="23"/>
      <c r="C36" s="13" t="s">
        <v>77</v>
      </c>
      <c r="D36" s="49"/>
      <c r="E36" s="22" t="s">
        <v>12</v>
      </c>
      <c r="F36" s="96" t="s">
        <v>78</v>
      </c>
      <c r="G36" s="69">
        <v>4.3</v>
      </c>
      <c r="H36" s="13">
        <v>240</v>
      </c>
      <c r="I36" s="13">
        <v>125</v>
      </c>
      <c r="J36" s="13">
        <v>180</v>
      </c>
      <c r="K36" s="13">
        <v>127</v>
      </c>
      <c r="L36" s="13">
        <v>180</v>
      </c>
      <c r="M36" s="13"/>
      <c r="N36" s="13"/>
      <c r="O36" s="33"/>
      <c r="P36" s="33"/>
      <c r="Q36" s="33"/>
      <c r="R36" s="34">
        <v>852</v>
      </c>
      <c r="S36" s="45">
        <v>28</v>
      </c>
      <c r="T36" s="99">
        <v>73.168028983410579</v>
      </c>
      <c r="V36" s="46">
        <f t="shared" si="0"/>
        <v>73.168028983410579</v>
      </c>
      <c r="W36" s="44"/>
    </row>
    <row r="37" spans="1:23" x14ac:dyDescent="0.25">
      <c r="A37" s="54">
        <v>29</v>
      </c>
      <c r="B37" s="23"/>
      <c r="C37" s="41" t="s">
        <v>87</v>
      </c>
      <c r="D37" s="42"/>
      <c r="E37" s="11" t="s">
        <v>12</v>
      </c>
      <c r="F37" s="96" t="s">
        <v>32</v>
      </c>
      <c r="G37" s="70">
        <v>9.9</v>
      </c>
      <c r="H37" s="13">
        <v>167</v>
      </c>
      <c r="I37" s="13">
        <v>180</v>
      </c>
      <c r="J37" s="13">
        <v>174</v>
      </c>
      <c r="K37" s="13">
        <v>180</v>
      </c>
      <c r="L37" s="13">
        <v>138</v>
      </c>
      <c r="M37" s="13"/>
      <c r="N37" s="13"/>
      <c r="O37" s="32"/>
      <c r="P37" s="32"/>
      <c r="Q37" s="32"/>
      <c r="R37" s="32">
        <v>839</v>
      </c>
      <c r="S37" s="45">
        <v>29</v>
      </c>
      <c r="T37" s="99">
        <v>68.85290062450035</v>
      </c>
      <c r="V37" s="46">
        <f t="shared" si="0"/>
        <v>68.85290062450035</v>
      </c>
      <c r="W37" s="44"/>
    </row>
    <row r="38" spans="1:23" x14ac:dyDescent="0.25">
      <c r="A38" s="54">
        <v>30</v>
      </c>
      <c r="B38" s="23" t="s">
        <v>27</v>
      </c>
      <c r="C38" s="13" t="s">
        <v>148</v>
      </c>
      <c r="D38" s="49"/>
      <c r="E38" s="22">
        <v>2</v>
      </c>
      <c r="F38" s="98" t="s">
        <v>30</v>
      </c>
      <c r="G38" s="69">
        <v>0</v>
      </c>
      <c r="H38" s="13">
        <v>240</v>
      </c>
      <c r="I38" s="13">
        <v>180</v>
      </c>
      <c r="J38" s="13">
        <v>92</v>
      </c>
      <c r="K38" s="13">
        <v>126</v>
      </c>
      <c r="L38" s="13">
        <v>180</v>
      </c>
      <c r="M38" s="13"/>
      <c r="N38" s="13"/>
      <c r="O38" s="32"/>
      <c r="P38" s="32"/>
      <c r="Q38" s="32"/>
      <c r="R38" s="32">
        <v>818</v>
      </c>
      <c r="S38" s="45">
        <v>30</v>
      </c>
      <c r="T38" s="99">
        <v>64.901060046551962</v>
      </c>
      <c r="V38" s="46">
        <f t="shared" si="0"/>
        <v>64.901060046551962</v>
      </c>
      <c r="W38" s="44"/>
    </row>
    <row r="39" spans="1:23" x14ac:dyDescent="0.25">
      <c r="A39" s="54">
        <v>31</v>
      </c>
      <c r="B39" s="23"/>
      <c r="C39" s="28" t="s">
        <v>149</v>
      </c>
      <c r="D39" s="48"/>
      <c r="E39" s="11" t="s">
        <v>12</v>
      </c>
      <c r="F39" s="98" t="s">
        <v>30</v>
      </c>
      <c r="G39" s="69">
        <v>0.8</v>
      </c>
      <c r="H39" s="13">
        <v>87</v>
      </c>
      <c r="I39" s="13">
        <v>174</v>
      </c>
      <c r="J39" s="13">
        <v>180</v>
      </c>
      <c r="K39" s="13">
        <v>180</v>
      </c>
      <c r="L39" s="13">
        <v>180</v>
      </c>
      <c r="M39" s="13"/>
      <c r="N39" s="13"/>
      <c r="O39" s="32"/>
      <c r="P39" s="32"/>
      <c r="Q39" s="32"/>
      <c r="R39" s="32">
        <v>801</v>
      </c>
      <c r="S39" s="45">
        <v>31</v>
      </c>
      <c r="T39" s="99">
        <v>61.273650564520288</v>
      </c>
      <c r="V39" s="46">
        <f t="shared" si="0"/>
        <v>61.273650564520288</v>
      </c>
      <c r="W39" s="46"/>
    </row>
    <row r="40" spans="1:23" ht="15" customHeight="1" x14ac:dyDescent="0.25">
      <c r="A40" s="54">
        <v>32</v>
      </c>
      <c r="B40" s="23"/>
      <c r="C40" s="13" t="s">
        <v>85</v>
      </c>
      <c r="D40" s="49"/>
      <c r="E40" s="22" t="s">
        <v>15</v>
      </c>
      <c r="F40" s="55" t="s">
        <v>86</v>
      </c>
      <c r="G40" s="69">
        <v>3.1</v>
      </c>
      <c r="H40" s="13">
        <v>240</v>
      </c>
      <c r="I40" s="13">
        <v>127</v>
      </c>
      <c r="J40" s="13">
        <v>68</v>
      </c>
      <c r="K40" s="13">
        <v>180</v>
      </c>
      <c r="L40" s="13">
        <v>180</v>
      </c>
      <c r="M40" s="13"/>
      <c r="N40" s="13"/>
      <c r="O40" s="32"/>
      <c r="P40" s="32"/>
      <c r="Q40" s="32"/>
      <c r="R40" s="32">
        <v>795</v>
      </c>
      <c r="S40" s="45">
        <v>32</v>
      </c>
      <c r="T40" s="99">
        <v>57.936768112780562</v>
      </c>
      <c r="V40" s="46">
        <f t="shared" si="0"/>
        <v>57.936768112780562</v>
      </c>
      <c r="W40" s="46"/>
    </row>
    <row r="41" spans="1:23" x14ac:dyDescent="0.25">
      <c r="A41" s="54">
        <v>33</v>
      </c>
      <c r="B41" s="23"/>
      <c r="C41" s="41" t="s">
        <v>82</v>
      </c>
      <c r="D41" s="42"/>
      <c r="E41" s="11" t="s">
        <v>12</v>
      </c>
      <c r="F41" s="40" t="s">
        <v>19</v>
      </c>
      <c r="G41" s="71">
        <v>17.100000000000001</v>
      </c>
      <c r="H41" s="13">
        <v>240</v>
      </c>
      <c r="I41" s="13">
        <v>122</v>
      </c>
      <c r="J41" s="13">
        <v>180</v>
      </c>
      <c r="K41" s="13">
        <v>180</v>
      </c>
      <c r="L41" s="13">
        <v>49</v>
      </c>
      <c r="M41" s="13"/>
      <c r="N41" s="13"/>
      <c r="O41" s="33"/>
      <c r="P41" s="33"/>
      <c r="Q41" s="33"/>
      <c r="R41" s="33">
        <v>771</v>
      </c>
      <c r="S41" s="45">
        <v>33</v>
      </c>
      <c r="T41" s="99">
        <v>54.860739277339789</v>
      </c>
      <c r="V41" s="46">
        <f t="shared" si="0"/>
        <v>54.860739277339789</v>
      </c>
      <c r="W41" s="46"/>
    </row>
    <row r="42" spans="1:23" x14ac:dyDescent="0.25">
      <c r="A42" s="54">
        <v>34</v>
      </c>
      <c r="B42" s="23"/>
      <c r="C42" s="28" t="s">
        <v>54</v>
      </c>
      <c r="D42" s="48"/>
      <c r="E42" s="11" t="s">
        <v>7</v>
      </c>
      <c r="F42" s="40" t="s">
        <v>9</v>
      </c>
      <c r="G42" s="69">
        <v>34</v>
      </c>
      <c r="H42" s="13">
        <v>240</v>
      </c>
      <c r="I42" s="13">
        <v>155</v>
      </c>
      <c r="J42" s="13">
        <v>180</v>
      </c>
      <c r="K42" s="13">
        <v>180</v>
      </c>
      <c r="L42" s="13">
        <v>0</v>
      </c>
      <c r="M42" s="13"/>
      <c r="N42" s="13"/>
      <c r="O42" s="32"/>
      <c r="P42" s="32"/>
      <c r="Q42" s="32"/>
      <c r="R42" s="32">
        <v>755</v>
      </c>
      <c r="S42" s="45">
        <v>34</v>
      </c>
      <c r="T42" s="99">
        <v>52.019516208979695</v>
      </c>
      <c r="V42" s="46">
        <f t="shared" si="0"/>
        <v>52.019516208979695</v>
      </c>
      <c r="W42" s="46"/>
    </row>
    <row r="43" spans="1:23" x14ac:dyDescent="0.25">
      <c r="A43" s="54">
        <v>35</v>
      </c>
      <c r="B43" s="23"/>
      <c r="C43" s="25" t="s">
        <v>60</v>
      </c>
      <c r="D43" s="26"/>
      <c r="E43" s="26" t="s">
        <v>12</v>
      </c>
      <c r="F43" s="97" t="s">
        <v>61</v>
      </c>
      <c r="G43" s="69">
        <v>32</v>
      </c>
      <c r="H43" s="13">
        <v>214</v>
      </c>
      <c r="I43" s="13">
        <v>180</v>
      </c>
      <c r="J43" s="13">
        <v>172</v>
      </c>
      <c r="K43" s="13">
        <v>180</v>
      </c>
      <c r="L43" s="13">
        <v>0</v>
      </c>
      <c r="M43" s="13"/>
      <c r="N43" s="13"/>
      <c r="O43" s="32"/>
      <c r="P43" s="32"/>
      <c r="Q43" s="32"/>
      <c r="R43" s="32">
        <v>746</v>
      </c>
      <c r="S43" s="45" t="s">
        <v>141</v>
      </c>
      <c r="T43" s="99">
        <v>48.171309456011286</v>
      </c>
      <c r="V43" s="46">
        <f t="shared" si="0"/>
        <v>49.390167885638306</v>
      </c>
      <c r="W43" s="46">
        <f>(V43+V44)/2</f>
        <v>48.171309456011286</v>
      </c>
    </row>
    <row r="44" spans="1:23" x14ac:dyDescent="0.25">
      <c r="A44" s="54">
        <v>36</v>
      </c>
      <c r="B44" s="23"/>
      <c r="C44" s="28" t="s">
        <v>150</v>
      </c>
      <c r="D44" s="48"/>
      <c r="E44" s="11" t="s">
        <v>12</v>
      </c>
      <c r="F44" s="92" t="s">
        <v>155</v>
      </c>
      <c r="G44" s="70">
        <v>5.7</v>
      </c>
      <c r="H44" s="13">
        <v>240</v>
      </c>
      <c r="I44" s="13">
        <v>85</v>
      </c>
      <c r="J44" s="13">
        <v>136</v>
      </c>
      <c r="K44" s="13">
        <v>180</v>
      </c>
      <c r="L44" s="13">
        <v>105</v>
      </c>
      <c r="M44" s="13"/>
      <c r="N44" s="13"/>
      <c r="O44" s="32"/>
      <c r="P44" s="32"/>
      <c r="Q44" s="32"/>
      <c r="R44" s="32">
        <v>746</v>
      </c>
      <c r="S44" s="45" t="s">
        <v>141</v>
      </c>
      <c r="T44" s="99">
        <v>48.171309456011286</v>
      </c>
      <c r="V44" s="46">
        <f t="shared" si="0"/>
        <v>46.952451026384274</v>
      </c>
      <c r="W44" s="46">
        <f>(V43+V44)/2</f>
        <v>48.171309456011286</v>
      </c>
    </row>
    <row r="45" spans="1:23" x14ac:dyDescent="0.25">
      <c r="A45" s="54">
        <v>37</v>
      </c>
      <c r="B45" s="23" t="s">
        <v>27</v>
      </c>
      <c r="C45" s="28" t="s">
        <v>121</v>
      </c>
      <c r="D45" s="26"/>
      <c r="E45" s="26">
        <v>2</v>
      </c>
      <c r="F45" s="25" t="s">
        <v>30</v>
      </c>
      <c r="G45" s="69">
        <v>1.3</v>
      </c>
      <c r="H45" s="13">
        <v>223</v>
      </c>
      <c r="I45" s="13">
        <v>178</v>
      </c>
      <c r="J45" s="13">
        <v>41</v>
      </c>
      <c r="K45" s="13">
        <v>180</v>
      </c>
      <c r="L45" s="13">
        <v>72</v>
      </c>
      <c r="M45" s="13"/>
      <c r="N45" s="13"/>
      <c r="O45" s="32"/>
      <c r="P45" s="32"/>
      <c r="Q45" s="32"/>
      <c r="R45" s="32">
        <v>694</v>
      </c>
      <c r="S45" s="45">
        <v>37</v>
      </c>
      <c r="T45" s="99">
        <v>44.688447048030156</v>
      </c>
      <c r="V45" s="46">
        <f t="shared" si="0"/>
        <v>44.688447048030156</v>
      </c>
      <c r="W45" s="44"/>
    </row>
    <row r="46" spans="1:23" x14ac:dyDescent="0.25">
      <c r="A46" s="54">
        <v>38</v>
      </c>
      <c r="B46" s="23" t="s">
        <v>27</v>
      </c>
      <c r="C46" s="28" t="s">
        <v>117</v>
      </c>
      <c r="D46" s="26"/>
      <c r="E46" s="26">
        <v>2</v>
      </c>
      <c r="F46" s="25" t="s">
        <v>32</v>
      </c>
      <c r="G46" s="70">
        <v>13.1</v>
      </c>
      <c r="H46" s="13">
        <v>208</v>
      </c>
      <c r="I46" s="13">
        <v>90</v>
      </c>
      <c r="J46" s="13">
        <v>83</v>
      </c>
      <c r="K46" s="13">
        <v>128</v>
      </c>
      <c r="L46" s="13">
        <v>180</v>
      </c>
      <c r="M46" s="13"/>
      <c r="N46" s="13"/>
      <c r="O46" s="32"/>
      <c r="P46" s="32"/>
      <c r="Q46" s="32"/>
      <c r="R46" s="32">
        <v>689</v>
      </c>
      <c r="S46" s="45">
        <v>38</v>
      </c>
      <c r="T46" s="99">
        <v>42.582253945762069</v>
      </c>
      <c r="V46" s="46">
        <f t="shared" si="0"/>
        <v>42.582253945762069</v>
      </c>
      <c r="W46" s="44"/>
    </row>
    <row r="47" spans="1:23" x14ac:dyDescent="0.25">
      <c r="A47" s="54">
        <v>39</v>
      </c>
      <c r="B47" s="24"/>
      <c r="C47" s="13" t="s">
        <v>137</v>
      </c>
      <c r="D47" s="49"/>
      <c r="E47" s="22" t="s">
        <v>15</v>
      </c>
      <c r="F47" s="98" t="s">
        <v>49</v>
      </c>
      <c r="G47" s="70">
        <v>0</v>
      </c>
      <c r="H47" s="13">
        <v>148</v>
      </c>
      <c r="I47" s="13">
        <v>154</v>
      </c>
      <c r="J47" s="13">
        <v>84</v>
      </c>
      <c r="K47" s="13">
        <v>145</v>
      </c>
      <c r="L47" s="13">
        <v>53</v>
      </c>
      <c r="M47" s="13"/>
      <c r="N47" s="13"/>
      <c r="O47" s="32"/>
      <c r="P47" s="32"/>
      <c r="Q47" s="32"/>
      <c r="R47" s="32">
        <v>584</v>
      </c>
      <c r="S47" s="45">
        <v>39</v>
      </c>
      <c r="T47" s="99">
        <v>40.61972398991108</v>
      </c>
      <c r="V47" s="46">
        <f t="shared" si="0"/>
        <v>40.61972398991108</v>
      </c>
      <c r="W47" s="44"/>
    </row>
    <row r="48" spans="1:23" x14ac:dyDescent="0.25">
      <c r="A48" s="54">
        <v>40</v>
      </c>
      <c r="B48" s="23" t="s">
        <v>27</v>
      </c>
      <c r="C48" s="56" t="s">
        <v>151</v>
      </c>
      <c r="D48" s="57"/>
      <c r="E48" s="47">
        <v>2</v>
      </c>
      <c r="F48" s="28" t="s">
        <v>19</v>
      </c>
      <c r="G48" s="69">
        <v>0</v>
      </c>
      <c r="H48" s="13">
        <v>56</v>
      </c>
      <c r="I48" s="13">
        <v>74</v>
      </c>
      <c r="J48" s="13">
        <v>73</v>
      </c>
      <c r="K48" s="13">
        <v>180</v>
      </c>
      <c r="L48" s="13">
        <v>65</v>
      </c>
      <c r="M48" s="13"/>
      <c r="N48" s="13"/>
      <c r="O48" s="32"/>
      <c r="P48" s="32"/>
      <c r="Q48" s="32"/>
      <c r="R48" s="32">
        <v>448</v>
      </c>
      <c r="S48" s="45">
        <v>40</v>
      </c>
      <c r="T48" s="99">
        <v>38.788239757517417</v>
      </c>
      <c r="V48" s="46">
        <f t="shared" si="0"/>
        <v>38.788239757517417</v>
      </c>
      <c r="W48" s="44"/>
    </row>
    <row r="49" spans="1:23" x14ac:dyDescent="0.25">
      <c r="A49" s="54">
        <v>41</v>
      </c>
      <c r="B49" s="23"/>
      <c r="C49" s="28" t="s">
        <v>124</v>
      </c>
      <c r="D49" s="26"/>
      <c r="E49" s="26">
        <v>1</v>
      </c>
      <c r="F49" s="97" t="s">
        <v>30</v>
      </c>
      <c r="G49" s="71">
        <v>2.2999999999999998</v>
      </c>
      <c r="H49" s="13">
        <v>166</v>
      </c>
      <c r="I49" s="13">
        <v>0</v>
      </c>
      <c r="J49" s="13">
        <v>0</v>
      </c>
      <c r="K49" s="13">
        <v>0</v>
      </c>
      <c r="L49" s="13">
        <v>115</v>
      </c>
      <c r="M49" s="13"/>
      <c r="N49" s="13"/>
      <c r="O49" s="32"/>
      <c r="P49" s="32"/>
      <c r="Q49" s="32"/>
      <c r="R49" s="32">
        <v>281</v>
      </c>
      <c r="S49" s="45">
        <v>41</v>
      </c>
      <c r="T49" s="99">
        <v>37.076522335912159</v>
      </c>
      <c r="V49" s="46">
        <f t="shared" si="0"/>
        <v>37.076522335912159</v>
      </c>
      <c r="W49" s="44"/>
    </row>
    <row r="50" spans="1:23" x14ac:dyDescent="0.25">
      <c r="A50" s="54">
        <v>42</v>
      </c>
      <c r="B50" s="23" t="s">
        <v>27</v>
      </c>
      <c r="C50" s="28" t="s">
        <v>88</v>
      </c>
      <c r="D50" s="48"/>
      <c r="E50" s="11">
        <v>1</v>
      </c>
      <c r="F50" s="55" t="s">
        <v>89</v>
      </c>
      <c r="G50" s="71">
        <v>5.3</v>
      </c>
      <c r="H50" s="13">
        <v>189</v>
      </c>
      <c r="I50" s="13">
        <v>0</v>
      </c>
      <c r="J50" s="13">
        <v>0</v>
      </c>
      <c r="K50" s="13">
        <v>0</v>
      </c>
      <c r="L50" s="13">
        <v>0</v>
      </c>
      <c r="M50" s="13"/>
      <c r="N50" s="13"/>
      <c r="O50" s="32"/>
      <c r="P50" s="32"/>
      <c r="Q50" s="32"/>
      <c r="R50" s="32">
        <v>189</v>
      </c>
      <c r="S50" s="45">
        <v>42</v>
      </c>
      <c r="T50" s="99">
        <v>35.474466607021469</v>
      </c>
      <c r="V50" s="46">
        <f t="shared" si="0"/>
        <v>35.474466607021469</v>
      </c>
      <c r="W50" s="44"/>
    </row>
    <row r="51" spans="1:23" x14ac:dyDescent="0.25">
      <c r="A51" s="54">
        <v>43</v>
      </c>
      <c r="B51" s="23"/>
      <c r="C51" s="41" t="s">
        <v>73</v>
      </c>
      <c r="D51" s="42"/>
      <c r="E51" s="42" t="s">
        <v>12</v>
      </c>
      <c r="F51" s="55" t="s">
        <v>30</v>
      </c>
      <c r="G51" s="69">
        <v>11.6</v>
      </c>
      <c r="H51" s="123" t="s">
        <v>156</v>
      </c>
      <c r="I51" s="124"/>
      <c r="J51" s="124"/>
      <c r="K51" s="124"/>
      <c r="L51" s="124"/>
      <c r="M51" s="124"/>
      <c r="N51" s="124"/>
      <c r="O51" s="124"/>
      <c r="P51" s="124"/>
      <c r="Q51" s="124"/>
      <c r="R51" s="125"/>
      <c r="S51" s="45">
        <v>43</v>
      </c>
      <c r="T51" s="99">
        <v>0</v>
      </c>
      <c r="V51" s="46">
        <f t="shared" si="0"/>
        <v>33.972999394015623</v>
      </c>
      <c r="W51" s="44"/>
    </row>
    <row r="52" spans="1:23" x14ac:dyDescent="0.25">
      <c r="A52" s="54">
        <v>44</v>
      </c>
      <c r="B52" s="23" t="s">
        <v>27</v>
      </c>
      <c r="C52" s="41" t="s">
        <v>80</v>
      </c>
      <c r="D52" s="42"/>
      <c r="E52" s="11" t="s">
        <v>15</v>
      </c>
      <c r="F52" s="55" t="s">
        <v>81</v>
      </c>
      <c r="G52" s="70">
        <v>16.600000000000001</v>
      </c>
      <c r="H52" s="123" t="s">
        <v>156</v>
      </c>
      <c r="I52" s="124"/>
      <c r="J52" s="124"/>
      <c r="K52" s="124"/>
      <c r="L52" s="124"/>
      <c r="M52" s="124"/>
      <c r="N52" s="124"/>
      <c r="O52" s="124"/>
      <c r="P52" s="124"/>
      <c r="Q52" s="124"/>
      <c r="R52" s="125"/>
      <c r="S52" s="45">
        <v>44</v>
      </c>
      <c r="T52" s="99">
        <v>0</v>
      </c>
      <c r="V52" s="46">
        <f t="shared" si="0"/>
        <v>32.563956964971538</v>
      </c>
      <c r="W52" s="46"/>
    </row>
    <row r="53" spans="1:23" x14ac:dyDescent="0.25">
      <c r="A53" s="58"/>
      <c r="B53" s="58"/>
      <c r="C53" s="59"/>
      <c r="D53" s="60"/>
      <c r="E53" s="61"/>
      <c r="F53" s="62"/>
      <c r="G53" s="63"/>
      <c r="H53" s="64"/>
      <c r="I53" s="64"/>
      <c r="J53" s="65"/>
      <c r="K53" s="65"/>
      <c r="L53" s="65"/>
      <c r="M53" s="65"/>
      <c r="N53" s="65"/>
      <c r="O53" s="65"/>
      <c r="P53" s="65"/>
      <c r="Q53" s="65"/>
      <c r="R53" s="66"/>
      <c r="S53" s="58"/>
      <c r="T53" s="67"/>
      <c r="V53" s="67"/>
      <c r="W53" s="51"/>
    </row>
    <row r="55" spans="1:23" x14ac:dyDescent="0.25">
      <c r="A55" s="111" t="s">
        <v>112</v>
      </c>
      <c r="B55" s="112"/>
      <c r="C55" s="112"/>
      <c r="D55" s="113"/>
      <c r="E55" s="52">
        <v>11.8</v>
      </c>
    </row>
    <row r="56" spans="1:23" x14ac:dyDescent="0.25">
      <c r="A56" s="121" t="s">
        <v>144</v>
      </c>
      <c r="B56" s="122"/>
      <c r="C56" s="122"/>
      <c r="D56" s="122"/>
      <c r="E56" s="52">
        <v>3509.8</v>
      </c>
    </row>
    <row r="57" spans="1:23" x14ac:dyDescent="0.25">
      <c r="A57" s="111" t="s">
        <v>111</v>
      </c>
      <c r="B57" s="112"/>
      <c r="C57" s="112"/>
      <c r="D57" s="113"/>
      <c r="E57" s="68">
        <f>SUM(G9:G52)+E55*A52+E56</f>
        <v>4754.1000000000004</v>
      </c>
    </row>
    <row r="59" spans="1:23" x14ac:dyDescent="0.25">
      <c r="E59" s="51"/>
    </row>
  </sheetData>
  <mergeCells count="23">
    <mergeCell ref="A55:D55"/>
    <mergeCell ref="A57:D57"/>
    <mergeCell ref="T7:T8"/>
    <mergeCell ref="G7:G8"/>
    <mergeCell ref="A7:A8"/>
    <mergeCell ref="C7:C8"/>
    <mergeCell ref="E7:E8"/>
    <mergeCell ref="F7:F8"/>
    <mergeCell ref="H7:Q7"/>
    <mergeCell ref="R7:R8"/>
    <mergeCell ref="S7:S8"/>
    <mergeCell ref="A56:D56"/>
    <mergeCell ref="H51:R51"/>
    <mergeCell ref="H52:R52"/>
    <mergeCell ref="V1:V8"/>
    <mergeCell ref="W1:W8"/>
    <mergeCell ref="A5:R5"/>
    <mergeCell ref="A6:R6"/>
    <mergeCell ref="L1:R1"/>
    <mergeCell ref="L2:R2"/>
    <mergeCell ref="L3:R3"/>
    <mergeCell ref="L4:R4"/>
    <mergeCell ref="D7:D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tabSelected="1" zoomScale="120" zoomScaleNormal="120" zoomScalePageLayoutView="120" workbookViewId="0">
      <selection activeCell="G47" sqref="G47"/>
    </sheetView>
  </sheetViews>
  <sheetFormatPr defaultColWidth="8.85546875" defaultRowHeight="15" x14ac:dyDescent="0.25"/>
  <cols>
    <col min="1" max="1" width="6.42578125" bestFit="1" customWidth="1"/>
    <col min="2" max="2" width="2.28515625" customWidth="1"/>
    <col min="3" max="3" width="22" customWidth="1"/>
    <col min="4" max="4" width="8.42578125" customWidth="1"/>
    <col min="5" max="5" width="9.28515625" customWidth="1"/>
    <col min="6" max="6" width="23.42578125" bestFit="1" customWidth="1"/>
    <col min="7" max="7" width="12.7109375" customWidth="1"/>
    <col min="8" max="9" width="4.28515625" customWidth="1"/>
    <col min="10" max="10" width="4.140625" customWidth="1"/>
    <col min="11" max="12" width="4.28515625" customWidth="1"/>
    <col min="13" max="14" width="4.42578125" customWidth="1"/>
    <col min="15" max="15" width="4.140625" customWidth="1"/>
    <col min="16" max="16" width="4.7109375" customWidth="1"/>
    <col min="17" max="17" width="7.140625" customWidth="1"/>
    <col min="18" max="18" width="6.42578125" bestFit="1" customWidth="1"/>
    <col min="19" max="19" width="11.85546875" customWidth="1"/>
    <col min="21" max="21" width="7.42578125" customWidth="1"/>
    <col min="22" max="22" width="9.140625" customWidth="1"/>
  </cols>
  <sheetData>
    <row r="1" spans="1:22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08"/>
      <c r="L1" s="108"/>
      <c r="M1" s="108"/>
      <c r="N1" s="108"/>
      <c r="O1" s="108"/>
      <c r="P1" s="108"/>
      <c r="Q1" s="108"/>
      <c r="R1" s="2"/>
      <c r="U1" s="127" t="s">
        <v>115</v>
      </c>
      <c r="V1" s="105" t="s">
        <v>116</v>
      </c>
    </row>
    <row r="2" spans="1:2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08"/>
      <c r="L2" s="108"/>
      <c r="M2" s="108"/>
      <c r="N2" s="108"/>
      <c r="O2" s="108"/>
      <c r="P2" s="108"/>
      <c r="Q2" s="108"/>
      <c r="R2" s="2"/>
      <c r="U2" s="128"/>
      <c r="V2" s="105"/>
    </row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08"/>
      <c r="L3" s="108"/>
      <c r="M3" s="108"/>
      <c r="N3" s="108"/>
      <c r="O3" s="108"/>
      <c r="P3" s="108"/>
      <c r="Q3" s="108"/>
      <c r="R3" s="2"/>
      <c r="U3" s="128"/>
      <c r="V3" s="105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08"/>
      <c r="L4" s="108"/>
      <c r="M4" s="108"/>
      <c r="N4" s="108"/>
      <c r="O4" s="108"/>
      <c r="P4" s="108"/>
      <c r="Q4" s="108"/>
      <c r="R4" s="2"/>
      <c r="U4" s="128"/>
      <c r="V4" s="105"/>
    </row>
    <row r="5" spans="1:22" ht="15.75" x14ac:dyDescent="0.25">
      <c r="A5" s="132" t="s">
        <v>0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3"/>
      <c r="U5" s="128"/>
      <c r="V5" s="105"/>
    </row>
    <row r="6" spans="1:22" x14ac:dyDescent="0.25">
      <c r="A6" s="126" t="s">
        <v>153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53"/>
      <c r="U6" s="128"/>
      <c r="V6" s="105"/>
    </row>
    <row r="7" spans="1:22" ht="15.75" x14ac:dyDescent="0.25">
      <c r="A7" s="134" t="s">
        <v>114</v>
      </c>
      <c r="B7" s="4"/>
      <c r="C7" s="136" t="s">
        <v>1</v>
      </c>
      <c r="D7" s="5"/>
      <c r="E7" s="136" t="s">
        <v>2</v>
      </c>
      <c r="F7" s="136" t="s">
        <v>3</v>
      </c>
      <c r="G7" s="115" t="s">
        <v>109</v>
      </c>
      <c r="H7" s="138" t="s">
        <v>4</v>
      </c>
      <c r="I7" s="139"/>
      <c r="J7" s="139"/>
      <c r="K7" s="139"/>
      <c r="L7" s="139"/>
      <c r="M7" s="139"/>
      <c r="N7" s="139"/>
      <c r="O7" s="139"/>
      <c r="P7" s="139"/>
      <c r="Q7" s="140" t="s">
        <v>5</v>
      </c>
      <c r="R7" s="130" t="s">
        <v>113</v>
      </c>
      <c r="S7" s="133" t="s">
        <v>110</v>
      </c>
      <c r="U7" s="128"/>
      <c r="V7" s="105"/>
    </row>
    <row r="8" spans="1:22" ht="15.75" customHeight="1" x14ac:dyDescent="0.25">
      <c r="A8" s="135"/>
      <c r="B8" s="6"/>
      <c r="C8" s="137"/>
      <c r="D8" s="7" t="s">
        <v>6</v>
      </c>
      <c r="E8" s="137"/>
      <c r="F8" s="137"/>
      <c r="G8" s="116"/>
      <c r="H8" s="8">
        <v>1</v>
      </c>
      <c r="I8" s="8">
        <v>2</v>
      </c>
      <c r="J8" s="8">
        <v>3</v>
      </c>
      <c r="K8" s="8">
        <v>4</v>
      </c>
      <c r="L8" s="8">
        <v>5</v>
      </c>
      <c r="M8" s="8">
        <v>6</v>
      </c>
      <c r="N8" s="8">
        <v>7</v>
      </c>
      <c r="O8" s="8">
        <v>8</v>
      </c>
      <c r="P8" s="8">
        <v>9</v>
      </c>
      <c r="Q8" s="141"/>
      <c r="R8" s="131"/>
      <c r="S8" s="133"/>
      <c r="U8" s="129"/>
      <c r="V8" s="105"/>
    </row>
    <row r="9" spans="1:22" x14ac:dyDescent="0.25">
      <c r="A9" s="73">
        <v>1</v>
      </c>
      <c r="B9" s="9"/>
      <c r="C9" s="90" t="s">
        <v>8</v>
      </c>
      <c r="D9" s="10"/>
      <c r="E9" s="11" t="s">
        <v>7</v>
      </c>
      <c r="F9" s="100" t="s">
        <v>30</v>
      </c>
      <c r="G9" s="75">
        <v>92.6</v>
      </c>
      <c r="H9" s="13">
        <v>240</v>
      </c>
      <c r="I9" s="13">
        <v>180</v>
      </c>
      <c r="J9" s="13">
        <v>180</v>
      </c>
      <c r="K9" s="13">
        <v>180</v>
      </c>
      <c r="L9" s="13">
        <v>240</v>
      </c>
      <c r="M9" s="13">
        <v>360</v>
      </c>
      <c r="N9" s="13">
        <v>426</v>
      </c>
      <c r="O9" s="13"/>
      <c r="P9" s="13"/>
      <c r="Q9" s="13">
        <v>1806</v>
      </c>
      <c r="R9" s="88">
        <v>1</v>
      </c>
      <c r="S9" s="99">
        <v>966.92000000000007</v>
      </c>
      <c r="U9" s="46">
        <f t="shared" ref="U9:U46" si="0">$E$50*0.2/(0.01322*A9*A9+0.06088*A9+0.9259)</f>
        <v>962.24000000000024</v>
      </c>
      <c r="V9" s="44"/>
    </row>
    <row r="10" spans="1:22" x14ac:dyDescent="0.25">
      <c r="A10" s="73">
        <v>2</v>
      </c>
      <c r="B10" s="9"/>
      <c r="C10" s="90" t="s">
        <v>28</v>
      </c>
      <c r="D10" s="10"/>
      <c r="E10" s="11" t="s">
        <v>12</v>
      </c>
      <c r="F10" s="100" t="s">
        <v>29</v>
      </c>
      <c r="G10" s="75">
        <v>12.5</v>
      </c>
      <c r="H10" s="13">
        <v>240</v>
      </c>
      <c r="I10" s="13">
        <v>180</v>
      </c>
      <c r="J10" s="13">
        <v>180</v>
      </c>
      <c r="K10" s="13">
        <v>180</v>
      </c>
      <c r="L10" s="13">
        <v>240</v>
      </c>
      <c r="M10" s="13">
        <v>360</v>
      </c>
      <c r="N10" s="13">
        <v>399</v>
      </c>
      <c r="O10" s="13"/>
      <c r="P10" s="13"/>
      <c r="Q10" s="13">
        <v>1779</v>
      </c>
      <c r="R10" s="88">
        <v>2</v>
      </c>
      <c r="S10" s="99">
        <v>878.58687553382902</v>
      </c>
      <c r="U10" s="46">
        <f t="shared" si="0"/>
        <v>874.33441764951783</v>
      </c>
      <c r="V10" s="44"/>
    </row>
    <row r="11" spans="1:22" x14ac:dyDescent="0.25">
      <c r="A11" s="73">
        <v>3</v>
      </c>
      <c r="B11" s="9"/>
      <c r="C11" s="90" t="s">
        <v>34</v>
      </c>
      <c r="D11" s="10"/>
      <c r="E11" s="11" t="s">
        <v>7</v>
      </c>
      <c r="F11" s="100" t="s">
        <v>24</v>
      </c>
      <c r="G11" s="75">
        <v>37.299999999999997</v>
      </c>
      <c r="H11" s="13">
        <v>240</v>
      </c>
      <c r="I11" s="13">
        <v>180</v>
      </c>
      <c r="J11" s="13">
        <v>180</v>
      </c>
      <c r="K11" s="13">
        <v>180</v>
      </c>
      <c r="L11" s="13">
        <v>240</v>
      </c>
      <c r="M11" s="13">
        <v>360</v>
      </c>
      <c r="N11" s="13">
        <v>381</v>
      </c>
      <c r="O11" s="13"/>
      <c r="P11" s="13"/>
      <c r="Q11" s="13">
        <v>1761</v>
      </c>
      <c r="R11" s="88">
        <v>3</v>
      </c>
      <c r="S11" s="99">
        <v>787.70203336809186</v>
      </c>
      <c r="U11" s="46">
        <f t="shared" si="0"/>
        <v>783.8894681960378</v>
      </c>
      <c r="V11" s="44"/>
    </row>
    <row r="12" spans="1:22" x14ac:dyDescent="0.25">
      <c r="A12" s="73">
        <v>4</v>
      </c>
      <c r="B12" s="9"/>
      <c r="C12" s="90" t="s">
        <v>39</v>
      </c>
      <c r="D12" s="10"/>
      <c r="E12" s="11" t="s">
        <v>7</v>
      </c>
      <c r="F12" s="101" t="s">
        <v>24</v>
      </c>
      <c r="G12" s="75">
        <v>49.1</v>
      </c>
      <c r="H12" s="13">
        <v>240</v>
      </c>
      <c r="I12" s="13">
        <v>180</v>
      </c>
      <c r="J12" s="13">
        <v>180</v>
      </c>
      <c r="K12" s="13">
        <v>180</v>
      </c>
      <c r="L12" s="13">
        <v>240</v>
      </c>
      <c r="M12" s="13">
        <v>360</v>
      </c>
      <c r="N12" s="13">
        <v>363</v>
      </c>
      <c r="O12" s="13"/>
      <c r="P12" s="13"/>
      <c r="Q12" s="13">
        <v>1743</v>
      </c>
      <c r="R12" s="88">
        <v>4</v>
      </c>
      <c r="S12" s="99">
        <v>700.1897258389215</v>
      </c>
      <c r="U12" s="46">
        <f t="shared" si="0"/>
        <v>696.80072993757904</v>
      </c>
      <c r="V12" s="44"/>
    </row>
    <row r="13" spans="1:22" x14ac:dyDescent="0.25">
      <c r="A13" s="73">
        <v>5</v>
      </c>
      <c r="B13" s="19"/>
      <c r="C13" s="91" t="s">
        <v>23</v>
      </c>
      <c r="D13" s="21"/>
      <c r="E13" s="22" t="s">
        <v>15</v>
      </c>
      <c r="F13" s="102" t="s">
        <v>24</v>
      </c>
      <c r="G13" s="75">
        <v>27.6</v>
      </c>
      <c r="H13" s="13">
        <v>240</v>
      </c>
      <c r="I13" s="13">
        <v>180</v>
      </c>
      <c r="J13" s="13">
        <v>180</v>
      </c>
      <c r="K13" s="13">
        <v>180</v>
      </c>
      <c r="L13" s="13">
        <v>240</v>
      </c>
      <c r="M13" s="13">
        <v>360</v>
      </c>
      <c r="N13" s="13">
        <v>334</v>
      </c>
      <c r="O13" s="13"/>
      <c r="P13" s="13"/>
      <c r="Q13" s="13">
        <v>1714</v>
      </c>
      <c r="R13" s="88">
        <v>5</v>
      </c>
      <c r="S13" s="99">
        <v>619.50281906714508</v>
      </c>
      <c r="U13" s="46">
        <f t="shared" si="0"/>
        <v>616.5043567401334</v>
      </c>
      <c r="V13" s="44"/>
    </row>
    <row r="14" spans="1:22" x14ac:dyDescent="0.25">
      <c r="A14" s="73">
        <v>6</v>
      </c>
      <c r="B14" s="9"/>
      <c r="C14" s="90" t="s">
        <v>33</v>
      </c>
      <c r="D14" s="10"/>
      <c r="E14" s="11" t="s">
        <v>12</v>
      </c>
      <c r="F14" s="100" t="s">
        <v>163</v>
      </c>
      <c r="G14" s="75">
        <v>31.8</v>
      </c>
      <c r="H14" s="13">
        <v>240</v>
      </c>
      <c r="I14" s="13">
        <v>180</v>
      </c>
      <c r="J14" s="13">
        <v>180</v>
      </c>
      <c r="K14" s="13">
        <v>180</v>
      </c>
      <c r="L14" s="14">
        <v>240</v>
      </c>
      <c r="M14" s="13">
        <v>360</v>
      </c>
      <c r="N14" s="13">
        <v>319</v>
      </c>
      <c r="O14" s="13"/>
      <c r="P14" s="13"/>
      <c r="Q14" s="13">
        <v>1699</v>
      </c>
      <c r="R14" s="88">
        <v>6</v>
      </c>
      <c r="S14" s="99">
        <v>547.17899383170175</v>
      </c>
      <c r="U14" s="46">
        <f t="shared" si="0"/>
        <v>544.53058683719109</v>
      </c>
      <c r="V14" s="44"/>
    </row>
    <row r="15" spans="1:22" x14ac:dyDescent="0.25">
      <c r="A15" s="73">
        <v>7</v>
      </c>
      <c r="B15" s="9"/>
      <c r="C15" s="90" t="s">
        <v>43</v>
      </c>
      <c r="D15" s="10"/>
      <c r="E15" s="11" t="s">
        <v>12</v>
      </c>
      <c r="F15" s="100" t="s">
        <v>11</v>
      </c>
      <c r="G15" s="76">
        <v>16.899999999999999</v>
      </c>
      <c r="H15" s="14">
        <v>240</v>
      </c>
      <c r="I15" s="15">
        <v>180</v>
      </c>
      <c r="J15" s="15">
        <v>180</v>
      </c>
      <c r="K15" s="15">
        <v>180</v>
      </c>
      <c r="L15" s="15">
        <v>240</v>
      </c>
      <c r="M15" s="15">
        <v>360</v>
      </c>
      <c r="N15" s="15">
        <v>314</v>
      </c>
      <c r="O15" s="15"/>
      <c r="P15" s="15"/>
      <c r="Q15" s="15">
        <v>1694</v>
      </c>
      <c r="R15" s="88">
        <v>7</v>
      </c>
      <c r="S15" s="99">
        <v>483.49867989439161</v>
      </c>
      <c r="U15" s="46">
        <f t="shared" si="0"/>
        <v>481.15849267941451</v>
      </c>
      <c r="V15" s="44"/>
    </row>
    <row r="16" spans="1:22" x14ac:dyDescent="0.25">
      <c r="A16" s="73">
        <v>8</v>
      </c>
      <c r="B16" s="9"/>
      <c r="C16" s="90" t="s">
        <v>10</v>
      </c>
      <c r="D16" s="10"/>
      <c r="E16" s="11" t="s">
        <v>7</v>
      </c>
      <c r="F16" s="100" t="s">
        <v>11</v>
      </c>
      <c r="G16" s="75">
        <v>50.8</v>
      </c>
      <c r="H16" s="13">
        <v>240</v>
      </c>
      <c r="I16" s="13">
        <v>180</v>
      </c>
      <c r="J16" s="13">
        <v>180</v>
      </c>
      <c r="K16" s="13">
        <v>180</v>
      </c>
      <c r="L16" s="13">
        <v>240</v>
      </c>
      <c r="M16" s="13">
        <v>360</v>
      </c>
      <c r="N16" s="13">
        <v>311</v>
      </c>
      <c r="O16" s="13"/>
      <c r="P16" s="13"/>
      <c r="Q16" s="13">
        <v>1691</v>
      </c>
      <c r="R16" s="88">
        <v>8</v>
      </c>
      <c r="S16" s="99">
        <v>428.02631229471189</v>
      </c>
      <c r="U16" s="46">
        <f t="shared" si="0"/>
        <v>425.95461748899976</v>
      </c>
      <c r="V16" s="44"/>
    </row>
    <row r="17" spans="1:22" x14ac:dyDescent="0.25">
      <c r="A17" s="73">
        <v>9</v>
      </c>
      <c r="B17" s="19"/>
      <c r="C17" s="27" t="s">
        <v>25</v>
      </c>
      <c r="D17" s="16"/>
      <c r="E17" s="17" t="s">
        <v>7</v>
      </c>
      <c r="F17" s="100" t="s">
        <v>26</v>
      </c>
      <c r="G17" s="75">
        <v>44.4</v>
      </c>
      <c r="H17" s="13">
        <v>240</v>
      </c>
      <c r="I17" s="13">
        <v>180</v>
      </c>
      <c r="J17" s="13">
        <v>180</v>
      </c>
      <c r="K17" s="13">
        <v>180</v>
      </c>
      <c r="L17" s="15">
        <v>240</v>
      </c>
      <c r="M17" s="13">
        <v>360</v>
      </c>
      <c r="N17" s="13">
        <v>281</v>
      </c>
      <c r="O17" s="13"/>
      <c r="P17" s="13"/>
      <c r="Q17" s="13">
        <v>1661</v>
      </c>
      <c r="R17" s="88">
        <v>9</v>
      </c>
      <c r="S17" s="99">
        <v>379.983023138833</v>
      </c>
      <c r="U17" s="46">
        <f t="shared" si="0"/>
        <v>378.14386317907451</v>
      </c>
      <c r="V17" s="46"/>
    </row>
    <row r="18" spans="1:22" x14ac:dyDescent="0.25">
      <c r="A18" s="73">
        <v>10</v>
      </c>
      <c r="B18" s="19"/>
      <c r="C18" s="27" t="s">
        <v>37</v>
      </c>
      <c r="D18" s="16"/>
      <c r="E18" s="17" t="s">
        <v>7</v>
      </c>
      <c r="F18" s="102" t="s">
        <v>22</v>
      </c>
      <c r="G18" s="75">
        <v>18.2</v>
      </c>
      <c r="H18" s="13">
        <v>240</v>
      </c>
      <c r="I18" s="13">
        <v>180</v>
      </c>
      <c r="J18" s="13">
        <v>180</v>
      </c>
      <c r="K18" s="13">
        <v>180</v>
      </c>
      <c r="L18" s="13">
        <v>240</v>
      </c>
      <c r="M18" s="13">
        <v>360</v>
      </c>
      <c r="N18" s="13">
        <v>255</v>
      </c>
      <c r="O18" s="13"/>
      <c r="P18" s="13"/>
      <c r="Q18" s="13">
        <v>1635</v>
      </c>
      <c r="R18" s="88">
        <v>10</v>
      </c>
      <c r="S18" s="99">
        <v>338.47446354184899</v>
      </c>
      <c r="U18" s="46">
        <f t="shared" si="0"/>
        <v>336.83620961248999</v>
      </c>
      <c r="V18" s="46"/>
    </row>
    <row r="19" spans="1:22" x14ac:dyDescent="0.25">
      <c r="A19" s="73">
        <v>11</v>
      </c>
      <c r="B19" s="9" t="s">
        <v>27</v>
      </c>
      <c r="C19" s="90" t="s">
        <v>65</v>
      </c>
      <c r="D19" s="10"/>
      <c r="E19" s="11" t="s">
        <v>15</v>
      </c>
      <c r="F19" s="102" t="s">
        <v>9</v>
      </c>
      <c r="G19" s="77">
        <v>0</v>
      </c>
      <c r="H19" s="15">
        <v>240</v>
      </c>
      <c r="I19" s="15">
        <v>180</v>
      </c>
      <c r="J19" s="15">
        <v>180</v>
      </c>
      <c r="K19" s="15">
        <v>180</v>
      </c>
      <c r="L19" s="15">
        <v>240</v>
      </c>
      <c r="M19" s="15">
        <v>360</v>
      </c>
      <c r="N19" s="15">
        <v>220</v>
      </c>
      <c r="O19" s="15"/>
      <c r="P19" s="15"/>
      <c r="Q19" s="15">
        <v>1600</v>
      </c>
      <c r="R19" s="88">
        <v>11</v>
      </c>
      <c r="S19" s="99">
        <v>302.61642463695546</v>
      </c>
      <c r="U19" s="46">
        <f t="shared" si="0"/>
        <v>301.15172759138716</v>
      </c>
      <c r="V19" s="46"/>
    </row>
    <row r="20" spans="1:22" x14ac:dyDescent="0.25">
      <c r="A20" s="73">
        <v>12</v>
      </c>
      <c r="B20" s="9"/>
      <c r="C20" s="90" t="s">
        <v>50</v>
      </c>
      <c r="D20" s="10"/>
      <c r="E20" s="11" t="s">
        <v>15</v>
      </c>
      <c r="F20" s="102" t="s">
        <v>22</v>
      </c>
      <c r="G20" s="75">
        <v>6.8</v>
      </c>
      <c r="H20" s="13">
        <v>240</v>
      </c>
      <c r="I20" s="13">
        <v>180</v>
      </c>
      <c r="J20" s="13">
        <v>180</v>
      </c>
      <c r="K20" s="13">
        <v>180</v>
      </c>
      <c r="L20" s="13">
        <v>240</v>
      </c>
      <c r="M20" s="13">
        <v>360</v>
      </c>
      <c r="N20" s="13">
        <v>219</v>
      </c>
      <c r="O20" s="13"/>
      <c r="P20" s="13"/>
      <c r="Q20" s="13">
        <v>1599</v>
      </c>
      <c r="R20" s="88">
        <v>12</v>
      </c>
      <c r="S20" s="99">
        <v>271.59606082906851</v>
      </c>
      <c r="U20" s="46">
        <f t="shared" si="0"/>
        <v>270.2815057834805</v>
      </c>
      <c r="V20" s="46"/>
    </row>
    <row r="21" spans="1:22" x14ac:dyDescent="0.25">
      <c r="A21" s="73">
        <v>13</v>
      </c>
      <c r="B21" s="19"/>
      <c r="C21" s="27" t="s">
        <v>44</v>
      </c>
      <c r="D21" s="16"/>
      <c r="E21" s="17" t="s">
        <v>12</v>
      </c>
      <c r="F21" s="100" t="s">
        <v>164</v>
      </c>
      <c r="G21" s="77">
        <v>9.3000000000000007</v>
      </c>
      <c r="H21" s="15">
        <v>240</v>
      </c>
      <c r="I21" s="15">
        <v>180</v>
      </c>
      <c r="J21" s="15">
        <v>180</v>
      </c>
      <c r="K21" s="15">
        <v>180</v>
      </c>
      <c r="L21" s="15">
        <v>240</v>
      </c>
      <c r="M21" s="15">
        <v>360</v>
      </c>
      <c r="N21" s="15">
        <v>215</v>
      </c>
      <c r="O21" s="15"/>
      <c r="P21" s="15"/>
      <c r="Q21" s="15">
        <v>1595</v>
      </c>
      <c r="R21" s="88">
        <v>13</v>
      </c>
      <c r="S21" s="99">
        <v>244.6957120298012</v>
      </c>
      <c r="U21" s="46">
        <f t="shared" si="0"/>
        <v>243.51135765477594</v>
      </c>
      <c r="V21" s="46"/>
    </row>
    <row r="22" spans="1:22" x14ac:dyDescent="0.25">
      <c r="A22" s="73">
        <v>14</v>
      </c>
      <c r="B22" s="9"/>
      <c r="C22" s="90" t="s">
        <v>38</v>
      </c>
      <c r="D22" s="10"/>
      <c r="E22" s="11" t="s">
        <v>12</v>
      </c>
      <c r="F22" s="100" t="s">
        <v>36</v>
      </c>
      <c r="G22" s="75">
        <v>28</v>
      </c>
      <c r="H22" s="13">
        <v>240</v>
      </c>
      <c r="I22" s="13">
        <v>180</v>
      </c>
      <c r="J22" s="13">
        <v>180</v>
      </c>
      <c r="K22" s="13">
        <v>180</v>
      </c>
      <c r="L22" s="13">
        <v>240</v>
      </c>
      <c r="M22" s="13">
        <v>288</v>
      </c>
      <c r="N22" s="13"/>
      <c r="O22" s="13"/>
      <c r="P22" s="13"/>
      <c r="Q22" s="13">
        <v>1308</v>
      </c>
      <c r="R22" s="88">
        <v>14</v>
      </c>
      <c r="S22" s="99">
        <v>221.29658026154985</v>
      </c>
      <c r="U22" s="46">
        <f t="shared" si="0"/>
        <v>220.22548027848609</v>
      </c>
      <c r="V22" s="46"/>
    </row>
    <row r="23" spans="1:22" x14ac:dyDescent="0.25">
      <c r="A23" s="73">
        <v>15</v>
      </c>
      <c r="B23" s="9"/>
      <c r="C23" s="90" t="s">
        <v>17</v>
      </c>
      <c r="D23" s="10"/>
      <c r="E23" s="11" t="s">
        <v>15</v>
      </c>
      <c r="F23" s="102" t="s">
        <v>18</v>
      </c>
      <c r="G23" s="75">
        <v>8.5</v>
      </c>
      <c r="H23" s="13">
        <v>240</v>
      </c>
      <c r="I23" s="13">
        <v>180</v>
      </c>
      <c r="J23" s="13">
        <v>180</v>
      </c>
      <c r="K23" s="13">
        <v>180</v>
      </c>
      <c r="L23" s="13">
        <v>240</v>
      </c>
      <c r="M23" s="13">
        <v>241</v>
      </c>
      <c r="N23" s="13"/>
      <c r="O23" s="13"/>
      <c r="P23" s="13"/>
      <c r="Q23" s="13">
        <v>1261</v>
      </c>
      <c r="R23" s="88">
        <v>15</v>
      </c>
      <c r="S23" s="99">
        <v>200.87252783779297</v>
      </c>
      <c r="U23" s="46">
        <f t="shared" si="0"/>
        <v>199.90028253282375</v>
      </c>
      <c r="V23" s="46"/>
    </row>
    <row r="24" spans="1:22" x14ac:dyDescent="0.25">
      <c r="A24" s="73">
        <v>16</v>
      </c>
      <c r="B24" s="19"/>
      <c r="C24" s="27" t="s">
        <v>125</v>
      </c>
      <c r="D24" s="18"/>
      <c r="E24" s="20" t="s">
        <v>12</v>
      </c>
      <c r="F24" s="102" t="s">
        <v>126</v>
      </c>
      <c r="G24" s="77">
        <v>11.5</v>
      </c>
      <c r="H24" s="15">
        <v>240</v>
      </c>
      <c r="I24" s="15">
        <v>180</v>
      </c>
      <c r="J24" s="15">
        <v>180</v>
      </c>
      <c r="K24" s="15">
        <v>180</v>
      </c>
      <c r="L24" s="15">
        <v>240</v>
      </c>
      <c r="M24" s="15">
        <v>0</v>
      </c>
      <c r="N24" s="15"/>
      <c r="O24" s="15"/>
      <c r="P24" s="15"/>
      <c r="Q24" s="15">
        <v>1020</v>
      </c>
      <c r="R24" s="88">
        <v>16</v>
      </c>
      <c r="S24" s="99">
        <v>182.97977026285412</v>
      </c>
      <c r="U24" s="46">
        <f t="shared" si="0"/>
        <v>182.09412788827285</v>
      </c>
      <c r="V24" s="46"/>
    </row>
    <row r="25" spans="1:22" x14ac:dyDescent="0.25">
      <c r="A25" s="73">
        <v>17</v>
      </c>
      <c r="B25" s="9" t="s">
        <v>27</v>
      </c>
      <c r="C25" s="90" t="s">
        <v>48</v>
      </c>
      <c r="D25" s="10"/>
      <c r="E25" s="11" t="s">
        <v>15</v>
      </c>
      <c r="F25" s="100" t="s">
        <v>29</v>
      </c>
      <c r="G25" s="75">
        <v>12.3</v>
      </c>
      <c r="H25" s="13">
        <v>232</v>
      </c>
      <c r="I25" s="13">
        <v>180</v>
      </c>
      <c r="J25" s="13">
        <v>180</v>
      </c>
      <c r="K25" s="13">
        <v>180</v>
      </c>
      <c r="L25" s="13">
        <v>240</v>
      </c>
      <c r="M25" s="13"/>
      <c r="N25" s="13"/>
      <c r="O25" s="13"/>
      <c r="P25" s="13"/>
      <c r="Q25" s="13">
        <v>1012</v>
      </c>
      <c r="R25" s="88">
        <v>17</v>
      </c>
      <c r="S25" s="99">
        <v>167.24553052526707</v>
      </c>
      <c r="U25" s="46">
        <f t="shared" si="0"/>
        <v>166.43604361543149</v>
      </c>
      <c r="V25" s="46"/>
    </row>
    <row r="26" spans="1:22" x14ac:dyDescent="0.25">
      <c r="A26" s="73">
        <v>18</v>
      </c>
      <c r="B26" s="9"/>
      <c r="C26" s="27" t="s">
        <v>138</v>
      </c>
      <c r="D26" s="16"/>
      <c r="E26" s="17">
        <v>2</v>
      </c>
      <c r="F26" s="95" t="s">
        <v>136</v>
      </c>
      <c r="G26" s="79">
        <v>20.7</v>
      </c>
      <c r="H26" s="13">
        <v>240</v>
      </c>
      <c r="I26" s="13">
        <v>180</v>
      </c>
      <c r="J26" s="13">
        <v>180</v>
      </c>
      <c r="K26" s="13">
        <v>180</v>
      </c>
      <c r="L26" s="13">
        <v>224</v>
      </c>
      <c r="M26" s="13"/>
      <c r="N26" s="13"/>
      <c r="O26" s="13"/>
      <c r="P26" s="13"/>
      <c r="Q26" s="13">
        <v>1004</v>
      </c>
      <c r="R26" s="88">
        <v>18</v>
      </c>
      <c r="S26" s="99">
        <v>153.35716619455607</v>
      </c>
      <c r="U26" s="46">
        <f t="shared" si="0"/>
        <v>152.61490050784931</v>
      </c>
      <c r="V26" s="46"/>
    </row>
    <row r="27" spans="1:22" x14ac:dyDescent="0.25">
      <c r="A27" s="73">
        <v>19</v>
      </c>
      <c r="B27" s="9"/>
      <c r="C27" s="90" t="s">
        <v>157</v>
      </c>
      <c r="D27" s="10"/>
      <c r="E27" s="11" t="s">
        <v>12</v>
      </c>
      <c r="F27" s="103" t="s">
        <v>9</v>
      </c>
      <c r="G27" s="75">
        <v>0</v>
      </c>
      <c r="H27" s="13">
        <v>240</v>
      </c>
      <c r="I27" s="13">
        <v>180</v>
      </c>
      <c r="J27" s="13">
        <v>162</v>
      </c>
      <c r="K27" s="13">
        <v>180</v>
      </c>
      <c r="L27" s="13">
        <v>240</v>
      </c>
      <c r="M27" s="13"/>
      <c r="N27" s="13"/>
      <c r="O27" s="13"/>
      <c r="P27" s="13"/>
      <c r="Q27" s="13">
        <v>1002</v>
      </c>
      <c r="R27" s="88">
        <v>19</v>
      </c>
      <c r="S27" s="99">
        <v>141.0524227429745</v>
      </c>
      <c r="U27" s="46">
        <f t="shared" si="0"/>
        <v>140.36971337876952</v>
      </c>
      <c r="V27" s="46"/>
    </row>
    <row r="28" spans="1:22" x14ac:dyDescent="0.25">
      <c r="A28" s="73">
        <v>20</v>
      </c>
      <c r="B28" s="19"/>
      <c r="C28" s="27" t="s">
        <v>158</v>
      </c>
      <c r="D28" s="18"/>
      <c r="E28" s="20" t="s">
        <v>15</v>
      </c>
      <c r="F28" s="100" t="s">
        <v>19</v>
      </c>
      <c r="G28" s="75">
        <v>23.4</v>
      </c>
      <c r="H28" s="13">
        <v>217</v>
      </c>
      <c r="I28" s="13">
        <v>180</v>
      </c>
      <c r="J28" s="13">
        <v>180</v>
      </c>
      <c r="K28" s="13">
        <v>180</v>
      </c>
      <c r="L28" s="13">
        <v>240</v>
      </c>
      <c r="M28" s="13"/>
      <c r="N28" s="13"/>
      <c r="O28" s="13"/>
      <c r="P28" s="13"/>
      <c r="Q28" s="13">
        <v>997</v>
      </c>
      <c r="R28" s="88">
        <v>20</v>
      </c>
      <c r="S28" s="99">
        <v>130.11101392720178</v>
      </c>
      <c r="U28" s="46">
        <f t="shared" si="0"/>
        <v>129.48126219471175</v>
      </c>
      <c r="V28" s="46"/>
    </row>
    <row r="29" spans="1:22" x14ac:dyDescent="0.25">
      <c r="A29" s="73">
        <v>21</v>
      </c>
      <c r="B29" s="19"/>
      <c r="C29" s="27" t="s">
        <v>128</v>
      </c>
      <c r="D29" s="16"/>
      <c r="E29" s="17" t="s">
        <v>12</v>
      </c>
      <c r="F29" s="100" t="s">
        <v>29</v>
      </c>
      <c r="G29" s="78">
        <v>6.4</v>
      </c>
      <c r="H29" s="13">
        <v>240</v>
      </c>
      <c r="I29" s="13">
        <v>180</v>
      </c>
      <c r="J29" s="13">
        <v>153</v>
      </c>
      <c r="K29" s="13">
        <v>180</v>
      </c>
      <c r="L29" s="14">
        <v>240</v>
      </c>
      <c r="M29" s="13"/>
      <c r="N29" s="13"/>
      <c r="O29" s="13"/>
      <c r="P29" s="13"/>
      <c r="Q29" s="13">
        <v>993</v>
      </c>
      <c r="R29" s="88">
        <v>21</v>
      </c>
      <c r="S29" s="99">
        <v>120.34750572538084</v>
      </c>
      <c r="U29" s="46">
        <f t="shared" si="0"/>
        <v>119.76501045504332</v>
      </c>
      <c r="V29" s="46"/>
    </row>
    <row r="30" spans="1:22" x14ac:dyDescent="0.25">
      <c r="A30" s="73">
        <v>22</v>
      </c>
      <c r="B30" s="9"/>
      <c r="C30" s="90" t="s">
        <v>41</v>
      </c>
      <c r="D30" s="10"/>
      <c r="E30" s="11">
        <v>1</v>
      </c>
      <c r="F30" s="102" t="s">
        <v>32</v>
      </c>
      <c r="G30" s="75">
        <v>24.7</v>
      </c>
      <c r="H30" s="13">
        <v>198</v>
      </c>
      <c r="I30" s="13">
        <v>180</v>
      </c>
      <c r="J30" s="13">
        <v>180</v>
      </c>
      <c r="K30" s="13">
        <v>180</v>
      </c>
      <c r="L30" s="13">
        <v>240</v>
      </c>
      <c r="M30" s="13"/>
      <c r="N30" s="13"/>
      <c r="O30" s="13"/>
      <c r="P30" s="13"/>
      <c r="Q30" s="13">
        <v>978</v>
      </c>
      <c r="R30" s="88">
        <v>22</v>
      </c>
      <c r="S30" s="99">
        <v>111.60538058621334</v>
      </c>
      <c r="U30" s="46">
        <f t="shared" si="0"/>
        <v>111.06519817076692</v>
      </c>
      <c r="V30" s="46"/>
    </row>
    <row r="31" spans="1:22" x14ac:dyDescent="0.25">
      <c r="A31" s="73">
        <v>23</v>
      </c>
      <c r="B31" s="9"/>
      <c r="C31" s="91" t="s">
        <v>13</v>
      </c>
      <c r="D31" s="21"/>
      <c r="E31" s="22" t="s">
        <v>12</v>
      </c>
      <c r="F31" s="100" t="s">
        <v>14</v>
      </c>
      <c r="G31" s="76">
        <v>15.6</v>
      </c>
      <c r="H31" s="14">
        <v>240</v>
      </c>
      <c r="I31" s="15">
        <v>180</v>
      </c>
      <c r="J31" s="15">
        <v>180</v>
      </c>
      <c r="K31" s="15">
        <v>180</v>
      </c>
      <c r="L31" s="14">
        <v>186</v>
      </c>
      <c r="M31" s="15"/>
      <c r="N31" s="15"/>
      <c r="O31" s="15"/>
      <c r="P31" s="15"/>
      <c r="Q31" s="15">
        <v>966</v>
      </c>
      <c r="R31" s="88">
        <v>23</v>
      </c>
      <c r="S31" s="99">
        <v>103.75212457293938</v>
      </c>
      <c r="U31" s="46">
        <f t="shared" si="0"/>
        <v>103.24995278726803</v>
      </c>
      <c r="V31" s="46"/>
    </row>
    <row r="32" spans="1:22" x14ac:dyDescent="0.25">
      <c r="A32" s="73">
        <v>24</v>
      </c>
      <c r="B32" s="9" t="s">
        <v>27</v>
      </c>
      <c r="C32" s="91" t="s">
        <v>140</v>
      </c>
      <c r="D32" s="21"/>
      <c r="E32" s="22">
        <v>2</v>
      </c>
      <c r="F32" s="102" t="s">
        <v>136</v>
      </c>
      <c r="G32" s="75">
        <v>0</v>
      </c>
      <c r="H32" s="13">
        <v>240</v>
      </c>
      <c r="I32" s="13">
        <v>180</v>
      </c>
      <c r="J32" s="13">
        <v>180</v>
      </c>
      <c r="K32" s="13">
        <v>136</v>
      </c>
      <c r="L32" s="13">
        <v>225</v>
      </c>
      <c r="M32" s="13"/>
      <c r="N32" s="13"/>
      <c r="O32" s="13"/>
      <c r="P32" s="13"/>
      <c r="Q32" s="13">
        <v>961</v>
      </c>
      <c r="R32" s="88">
        <v>24</v>
      </c>
      <c r="S32" s="99">
        <v>96.675178518937713</v>
      </c>
      <c r="U32" s="46">
        <f t="shared" si="0"/>
        <v>96.207259936771024</v>
      </c>
      <c r="V32" s="46"/>
    </row>
    <row r="33" spans="1:22" x14ac:dyDescent="0.25">
      <c r="A33" s="73">
        <v>25</v>
      </c>
      <c r="B33" s="9"/>
      <c r="C33" s="90" t="s">
        <v>31</v>
      </c>
      <c r="D33" s="10"/>
      <c r="E33" s="11" t="s">
        <v>7</v>
      </c>
      <c r="F33" s="101" t="s">
        <v>18</v>
      </c>
      <c r="G33" s="78">
        <v>48.6</v>
      </c>
      <c r="H33" s="13">
        <v>240</v>
      </c>
      <c r="I33" s="13">
        <v>180</v>
      </c>
      <c r="J33" s="13">
        <v>180</v>
      </c>
      <c r="K33" s="13">
        <v>120</v>
      </c>
      <c r="L33" s="13">
        <v>240</v>
      </c>
      <c r="M33" s="13"/>
      <c r="N33" s="13"/>
      <c r="O33" s="13"/>
      <c r="P33" s="13"/>
      <c r="Q33" s="13">
        <v>960</v>
      </c>
      <c r="R33" s="88">
        <v>25</v>
      </c>
      <c r="S33" s="99">
        <v>90.278607708395569</v>
      </c>
      <c r="U33" s="46">
        <f t="shared" si="0"/>
        <v>89.841649238123708</v>
      </c>
      <c r="V33" s="44"/>
    </row>
    <row r="34" spans="1:22" x14ac:dyDescent="0.25">
      <c r="A34" s="73">
        <v>26</v>
      </c>
      <c r="B34" s="9"/>
      <c r="C34" s="90" t="s">
        <v>139</v>
      </c>
      <c r="D34" s="10"/>
      <c r="E34" s="11" t="s">
        <v>15</v>
      </c>
      <c r="F34" s="100" t="s">
        <v>32</v>
      </c>
      <c r="G34" s="77">
        <v>7.8</v>
      </c>
      <c r="H34" s="15">
        <v>153</v>
      </c>
      <c r="I34" s="15">
        <v>180</v>
      </c>
      <c r="J34" s="15">
        <v>180</v>
      </c>
      <c r="K34" s="15">
        <v>180</v>
      </c>
      <c r="L34" s="15">
        <v>240</v>
      </c>
      <c r="M34" s="15"/>
      <c r="N34" s="15"/>
      <c r="O34" s="15"/>
      <c r="P34" s="15"/>
      <c r="Q34" s="15">
        <v>933</v>
      </c>
      <c r="R34" s="88">
        <v>26</v>
      </c>
      <c r="S34" s="99">
        <v>84.480363461622474</v>
      </c>
      <c r="U34" s="46">
        <f t="shared" si="0"/>
        <v>84.071469136341804</v>
      </c>
      <c r="V34" s="44"/>
    </row>
    <row r="35" spans="1:22" x14ac:dyDescent="0.25">
      <c r="A35" s="73">
        <v>27</v>
      </c>
      <c r="B35" s="9"/>
      <c r="C35" s="90" t="s">
        <v>21</v>
      </c>
      <c r="D35" s="10"/>
      <c r="E35" s="11" t="s">
        <v>7</v>
      </c>
      <c r="F35" s="100" t="s">
        <v>22</v>
      </c>
      <c r="G35" s="75">
        <v>71.400000000000006</v>
      </c>
      <c r="H35" s="13">
        <v>152</v>
      </c>
      <c r="I35" s="13">
        <v>180</v>
      </c>
      <c r="J35" s="13">
        <v>180</v>
      </c>
      <c r="K35" s="13">
        <v>180</v>
      </c>
      <c r="L35" s="13">
        <v>207</v>
      </c>
      <c r="M35" s="13"/>
      <c r="N35" s="13"/>
      <c r="O35" s="13"/>
      <c r="P35" s="13"/>
      <c r="Q35" s="13">
        <v>899</v>
      </c>
      <c r="R35" s="88">
        <v>27</v>
      </c>
      <c r="S35" s="99">
        <v>79.210029622250772</v>
      </c>
      <c r="U35" s="46">
        <f t="shared" si="0"/>
        <v>78.826644297061378</v>
      </c>
      <c r="V35" s="44"/>
    </row>
    <row r="36" spans="1:22" x14ac:dyDescent="0.25">
      <c r="A36" s="73">
        <v>28</v>
      </c>
      <c r="B36" s="19"/>
      <c r="C36" s="27" t="s">
        <v>127</v>
      </c>
      <c r="D36" s="16"/>
      <c r="E36" s="17" t="s">
        <v>12</v>
      </c>
      <c r="F36" s="100" t="s">
        <v>51</v>
      </c>
      <c r="G36" s="77">
        <v>25.4</v>
      </c>
      <c r="H36" s="15">
        <v>240</v>
      </c>
      <c r="I36" s="15">
        <v>180</v>
      </c>
      <c r="J36" s="15">
        <v>180</v>
      </c>
      <c r="K36" s="15">
        <v>151</v>
      </c>
      <c r="L36" s="15">
        <v>119</v>
      </c>
      <c r="M36" s="15"/>
      <c r="N36" s="15"/>
      <c r="O36" s="15"/>
      <c r="P36" s="15"/>
      <c r="Q36" s="13">
        <v>870</v>
      </c>
      <c r="R36" s="88">
        <v>28</v>
      </c>
      <c r="S36" s="99">
        <v>74.406965129718927</v>
      </c>
      <c r="U36" s="46">
        <f t="shared" si="0"/>
        <v>74.046827169177135</v>
      </c>
      <c r="V36" s="44"/>
    </row>
    <row r="37" spans="1:22" x14ac:dyDescent="0.25">
      <c r="A37" s="73">
        <v>29</v>
      </c>
      <c r="B37" s="9" t="s">
        <v>27</v>
      </c>
      <c r="C37" s="90" t="s">
        <v>52</v>
      </c>
      <c r="D37" s="10"/>
      <c r="E37" s="11">
        <v>2</v>
      </c>
      <c r="F37" s="100" t="s">
        <v>53</v>
      </c>
      <c r="G37" s="75">
        <v>9.5</v>
      </c>
      <c r="H37" s="13">
        <v>191</v>
      </c>
      <c r="I37" s="13">
        <v>135</v>
      </c>
      <c r="J37" s="13">
        <v>180</v>
      </c>
      <c r="K37" s="13">
        <v>140</v>
      </c>
      <c r="L37" s="13">
        <v>211</v>
      </c>
      <c r="M37" s="13"/>
      <c r="N37" s="13"/>
      <c r="O37" s="13"/>
      <c r="P37" s="13"/>
      <c r="Q37" s="13">
        <v>857</v>
      </c>
      <c r="R37" s="88">
        <v>29</v>
      </c>
      <c r="S37" s="99">
        <v>70.018769769085495</v>
      </c>
      <c r="U37" s="46">
        <f t="shared" si="0"/>
        <v>69.679871160597401</v>
      </c>
      <c r="V37" s="44"/>
    </row>
    <row r="38" spans="1:22" x14ac:dyDescent="0.25">
      <c r="A38" s="73">
        <v>30</v>
      </c>
      <c r="B38" s="19"/>
      <c r="C38" s="27" t="s">
        <v>159</v>
      </c>
      <c r="D38" s="16"/>
      <c r="E38" s="17" t="s">
        <v>12</v>
      </c>
      <c r="F38" s="100" t="s">
        <v>30</v>
      </c>
      <c r="G38" s="76">
        <v>11.6</v>
      </c>
      <c r="H38" s="14">
        <v>240</v>
      </c>
      <c r="I38" s="15">
        <v>154</v>
      </c>
      <c r="J38" s="15">
        <v>180</v>
      </c>
      <c r="K38" s="15">
        <v>180</v>
      </c>
      <c r="L38" s="15">
        <v>85</v>
      </c>
      <c r="M38" s="15"/>
      <c r="N38" s="15"/>
      <c r="O38" s="15"/>
      <c r="P38" s="15"/>
      <c r="Q38" s="13">
        <v>839</v>
      </c>
      <c r="R38" s="88">
        <v>30</v>
      </c>
      <c r="S38" s="99">
        <v>66.000013651597584</v>
      </c>
      <c r="U38" s="46">
        <f t="shared" si="0"/>
        <v>65.680566268267555</v>
      </c>
      <c r="V38" s="46"/>
    </row>
    <row r="39" spans="1:22" x14ac:dyDescent="0.25">
      <c r="A39" s="73">
        <v>31</v>
      </c>
      <c r="B39" s="74"/>
      <c r="C39" s="90" t="s">
        <v>45</v>
      </c>
      <c r="D39" s="10"/>
      <c r="E39" s="11" t="s">
        <v>12</v>
      </c>
      <c r="F39" s="104" t="s">
        <v>46</v>
      </c>
      <c r="G39" s="75">
        <v>15.2</v>
      </c>
      <c r="H39" s="13">
        <v>203</v>
      </c>
      <c r="I39" s="13">
        <v>180</v>
      </c>
      <c r="J39" s="13">
        <v>120</v>
      </c>
      <c r="K39" s="13">
        <v>180</v>
      </c>
      <c r="L39" s="13">
        <v>149</v>
      </c>
      <c r="M39" s="13"/>
      <c r="N39" s="13"/>
      <c r="O39" s="13"/>
      <c r="P39" s="13"/>
      <c r="Q39" s="13">
        <v>832</v>
      </c>
      <c r="R39" s="88">
        <v>31</v>
      </c>
      <c r="S39" s="99">
        <v>62.311182141568281</v>
      </c>
      <c r="U39" s="46">
        <f t="shared" si="0"/>
        <v>62.009589111718313</v>
      </c>
      <c r="V39" s="46"/>
    </row>
    <row r="40" spans="1:22" x14ac:dyDescent="0.25">
      <c r="A40" s="73">
        <v>32</v>
      </c>
      <c r="B40" s="9" t="s">
        <v>27</v>
      </c>
      <c r="C40" s="90" t="s">
        <v>160</v>
      </c>
      <c r="D40" s="10"/>
      <c r="E40" s="11">
        <v>2</v>
      </c>
      <c r="F40" s="100" t="s">
        <v>42</v>
      </c>
      <c r="G40" s="75">
        <v>2</v>
      </c>
      <c r="H40" s="13">
        <v>162</v>
      </c>
      <c r="I40" s="13">
        <v>180</v>
      </c>
      <c r="J40" s="13">
        <v>180</v>
      </c>
      <c r="K40" s="13">
        <v>180</v>
      </c>
      <c r="L40" s="13">
        <v>73</v>
      </c>
      <c r="M40" s="13"/>
      <c r="N40" s="13"/>
      <c r="O40" s="13"/>
      <c r="P40" s="13"/>
      <c r="Q40" s="13">
        <v>775</v>
      </c>
      <c r="R40" s="88">
        <v>32</v>
      </c>
      <c r="S40" s="99">
        <v>58.917797084211294</v>
      </c>
      <c r="U40" s="46">
        <f t="shared" si="0"/>
        <v>58.632628414255038</v>
      </c>
      <c r="V40" s="44"/>
    </row>
    <row r="41" spans="1:22" x14ac:dyDescent="0.25">
      <c r="A41" s="73">
        <v>33</v>
      </c>
      <c r="B41" s="9"/>
      <c r="C41" s="90" t="s">
        <v>20</v>
      </c>
      <c r="D41" s="10"/>
      <c r="E41" s="11" t="s">
        <v>12</v>
      </c>
      <c r="F41" s="100" t="s">
        <v>165</v>
      </c>
      <c r="G41" s="75">
        <v>22</v>
      </c>
      <c r="H41" s="13">
        <v>240</v>
      </c>
      <c r="I41" s="13">
        <v>180</v>
      </c>
      <c r="J41" s="13">
        <v>180</v>
      </c>
      <c r="K41" s="13">
        <v>135</v>
      </c>
      <c r="L41" s="13">
        <v>0</v>
      </c>
      <c r="M41" s="13"/>
      <c r="N41" s="13"/>
      <c r="O41" s="13"/>
      <c r="P41" s="13"/>
      <c r="Q41" s="13">
        <v>735</v>
      </c>
      <c r="R41" s="88">
        <v>33</v>
      </c>
      <c r="S41" s="99">
        <v>55.78968261295028</v>
      </c>
      <c r="U41" s="46">
        <f t="shared" si="0"/>
        <v>55.519654363841148</v>
      </c>
      <c r="V41" s="44"/>
    </row>
    <row r="42" spans="1:22" x14ac:dyDescent="0.25">
      <c r="A42" s="73">
        <v>34</v>
      </c>
      <c r="B42" s="19"/>
      <c r="C42" s="27" t="s">
        <v>56</v>
      </c>
      <c r="D42" s="16"/>
      <c r="E42" s="17" t="s">
        <v>7</v>
      </c>
      <c r="F42" s="100" t="s">
        <v>9</v>
      </c>
      <c r="G42" s="76">
        <v>0</v>
      </c>
      <c r="H42" s="14">
        <v>200</v>
      </c>
      <c r="I42" s="14">
        <v>180</v>
      </c>
      <c r="J42" s="14">
        <v>123</v>
      </c>
      <c r="K42" s="14">
        <v>162</v>
      </c>
      <c r="L42" s="14">
        <v>67</v>
      </c>
      <c r="M42" s="14"/>
      <c r="N42" s="14"/>
      <c r="O42" s="14"/>
      <c r="P42" s="14"/>
      <c r="Q42" s="13">
        <v>732</v>
      </c>
      <c r="R42" s="88">
        <v>34</v>
      </c>
      <c r="S42" s="99">
        <v>52.900349816775673</v>
      </c>
      <c r="U42" s="46">
        <f t="shared" si="0"/>
        <v>52.644306258733124</v>
      </c>
      <c r="V42" s="44"/>
    </row>
    <row r="43" spans="1:22" x14ac:dyDescent="0.25">
      <c r="A43" s="73">
        <v>35</v>
      </c>
      <c r="B43" s="19"/>
      <c r="C43" s="27" t="s">
        <v>35</v>
      </c>
      <c r="D43" s="16"/>
      <c r="E43" s="17" t="s">
        <v>7</v>
      </c>
      <c r="F43" s="101" t="s">
        <v>36</v>
      </c>
      <c r="G43" s="78">
        <v>8</v>
      </c>
      <c r="H43" s="13">
        <v>240</v>
      </c>
      <c r="I43" s="13">
        <v>130</v>
      </c>
      <c r="J43" s="13">
        <v>180</v>
      </c>
      <c r="K43" s="13">
        <v>180</v>
      </c>
      <c r="L43" s="13">
        <v>0</v>
      </c>
      <c r="M43" s="13"/>
      <c r="N43" s="13"/>
      <c r="O43" s="13"/>
      <c r="P43" s="13"/>
      <c r="Q43" s="13">
        <v>730</v>
      </c>
      <c r="R43" s="88">
        <v>35</v>
      </c>
      <c r="S43" s="99">
        <v>50.226479388297875</v>
      </c>
      <c r="U43" s="46">
        <f t="shared" si="0"/>
        <v>49.983377659574479</v>
      </c>
      <c r="V43" s="46"/>
    </row>
    <row r="44" spans="1:22" x14ac:dyDescent="0.25">
      <c r="A44" s="73">
        <v>36</v>
      </c>
      <c r="B44" s="19"/>
      <c r="C44" s="27" t="s">
        <v>137</v>
      </c>
      <c r="D44" s="16"/>
      <c r="E44" s="17" t="s">
        <v>15</v>
      </c>
      <c r="F44" s="100" t="s">
        <v>22</v>
      </c>
      <c r="G44" s="75">
        <v>0</v>
      </c>
      <c r="H44" s="13">
        <v>96</v>
      </c>
      <c r="I44" s="13">
        <v>79</v>
      </c>
      <c r="J44" s="13">
        <v>90</v>
      </c>
      <c r="K44" s="13">
        <v>156</v>
      </c>
      <c r="L44" s="15">
        <v>213</v>
      </c>
      <c r="M44" s="13"/>
      <c r="N44" s="13"/>
      <c r="O44" s="13"/>
      <c r="P44" s="13"/>
      <c r="Q44" s="13">
        <v>634</v>
      </c>
      <c r="R44" s="88">
        <v>36</v>
      </c>
      <c r="S44" s="99">
        <v>47.747485272114048</v>
      </c>
      <c r="U44" s="46">
        <f t="shared" si="0"/>
        <v>47.516382149752857</v>
      </c>
      <c r="V44" s="46"/>
    </row>
    <row r="45" spans="1:22" x14ac:dyDescent="0.25">
      <c r="A45" s="73">
        <v>37</v>
      </c>
      <c r="B45" s="9" t="s">
        <v>27</v>
      </c>
      <c r="C45" s="90" t="s">
        <v>161</v>
      </c>
      <c r="D45" s="10"/>
      <c r="E45" s="11">
        <v>2</v>
      </c>
      <c r="F45" s="94" t="s">
        <v>166</v>
      </c>
      <c r="G45" s="75">
        <v>0</v>
      </c>
      <c r="H45" s="13">
        <v>173</v>
      </c>
      <c r="I45" s="13">
        <v>180</v>
      </c>
      <c r="J45" s="13">
        <v>95</v>
      </c>
      <c r="K45" s="13">
        <v>116</v>
      </c>
      <c r="L45" s="13">
        <v>21</v>
      </c>
      <c r="M45" s="13"/>
      <c r="N45" s="13"/>
      <c r="O45" s="13"/>
      <c r="P45" s="13"/>
      <c r="Q45" s="13">
        <v>585</v>
      </c>
      <c r="R45" s="88">
        <v>37</v>
      </c>
      <c r="S45" s="99">
        <v>45.445145474097423</v>
      </c>
      <c r="U45" s="46">
        <f t="shared" si="0"/>
        <v>45.225185931613282</v>
      </c>
      <c r="V45" s="46"/>
    </row>
    <row r="46" spans="1:22" x14ac:dyDescent="0.25">
      <c r="A46" s="73">
        <v>38</v>
      </c>
      <c r="B46" s="23"/>
      <c r="C46" s="90" t="s">
        <v>162</v>
      </c>
      <c r="D46" s="10"/>
      <c r="E46" s="11" t="s">
        <v>15</v>
      </c>
      <c r="F46" s="100" t="s">
        <v>19</v>
      </c>
      <c r="G46" s="75">
        <v>0</v>
      </c>
      <c r="H46" s="13">
        <v>163</v>
      </c>
      <c r="I46" s="13">
        <v>0</v>
      </c>
      <c r="J46" s="13">
        <v>0</v>
      </c>
      <c r="K46" s="13">
        <v>0</v>
      </c>
      <c r="L46" s="13">
        <v>0</v>
      </c>
      <c r="M46" s="13"/>
      <c r="N46" s="13"/>
      <c r="O46" s="13"/>
      <c r="P46" s="13"/>
      <c r="Q46" s="13">
        <v>163</v>
      </c>
      <c r="R46" s="88">
        <v>38</v>
      </c>
      <c r="S46" s="99">
        <v>43.303288724717881</v>
      </c>
      <c r="U46" s="46">
        <f t="shared" si="0"/>
        <v>43.093696006363032</v>
      </c>
      <c r="V46" s="46"/>
    </row>
    <row r="48" spans="1:22" x14ac:dyDescent="0.25">
      <c r="A48" s="122" t="s">
        <v>112</v>
      </c>
      <c r="B48" s="122"/>
      <c r="C48" s="122"/>
      <c r="D48" s="122"/>
      <c r="E48" s="44">
        <v>14</v>
      </c>
    </row>
    <row r="49" spans="1:7" x14ac:dyDescent="0.25">
      <c r="A49" s="121" t="s">
        <v>144</v>
      </c>
      <c r="B49" s="122"/>
      <c r="C49" s="122"/>
      <c r="D49" s="122"/>
      <c r="E49" s="44">
        <v>3509.3</v>
      </c>
    </row>
    <row r="50" spans="1:7" x14ac:dyDescent="0.25">
      <c r="A50" s="122" t="s">
        <v>111</v>
      </c>
      <c r="B50" s="122"/>
      <c r="C50" s="122"/>
      <c r="D50" s="122"/>
      <c r="E50" s="80">
        <f>SUM(G9:G46)+E48*A46+E49</f>
        <v>4811.2000000000007</v>
      </c>
      <c r="G50" s="81"/>
    </row>
    <row r="52" spans="1:7" x14ac:dyDescent="0.25">
      <c r="E52" s="51"/>
      <c r="G52" s="81"/>
    </row>
  </sheetData>
  <mergeCells count="20">
    <mergeCell ref="A48:D48"/>
    <mergeCell ref="A50:D50"/>
    <mergeCell ref="G7:G8"/>
    <mergeCell ref="S7:S8"/>
    <mergeCell ref="A7:A8"/>
    <mergeCell ref="C7:C8"/>
    <mergeCell ref="E7:E8"/>
    <mergeCell ref="F7:F8"/>
    <mergeCell ref="H7:P7"/>
    <mergeCell ref="Q7:Q8"/>
    <mergeCell ref="A49:D49"/>
    <mergeCell ref="A6:Q6"/>
    <mergeCell ref="U1:U8"/>
    <mergeCell ref="V1:V8"/>
    <mergeCell ref="R7:R8"/>
    <mergeCell ref="K1:Q1"/>
    <mergeCell ref="K2:Q2"/>
    <mergeCell ref="K3:Q3"/>
    <mergeCell ref="K4:Q4"/>
    <mergeCell ref="A5:Q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zoomScale="110" zoomScaleNormal="110" zoomScalePageLayoutView="110" workbookViewId="0">
      <selection activeCell="Z17" sqref="Z17"/>
    </sheetView>
  </sheetViews>
  <sheetFormatPr defaultColWidth="8.85546875" defaultRowHeight="15" x14ac:dyDescent="0.25"/>
  <cols>
    <col min="1" max="1" width="5.28515625" customWidth="1"/>
    <col min="2" max="2" width="23.85546875" customWidth="1"/>
    <col min="3" max="3" width="9.140625" customWidth="1"/>
    <col min="4" max="4" width="7.42578125" customWidth="1"/>
    <col min="5" max="5" width="19.42578125" customWidth="1"/>
    <col min="6" max="6" width="12.42578125" customWidth="1"/>
    <col min="7" max="16" width="4.7109375" customWidth="1"/>
    <col min="17" max="17" width="6" customWidth="1"/>
    <col min="18" max="18" width="6.85546875" bestFit="1" customWidth="1"/>
    <col min="19" max="19" width="11.140625" customWidth="1"/>
    <col min="21" max="21" width="7.42578125" customWidth="1"/>
    <col min="22" max="22" width="9.140625" customWidth="1"/>
  </cols>
  <sheetData>
    <row r="1" spans="1:22" ht="18.75" customHeight="1" x14ac:dyDescent="0.3">
      <c r="K1" s="142"/>
      <c r="L1" s="142"/>
      <c r="M1" s="142"/>
      <c r="N1" s="142"/>
      <c r="O1" s="142"/>
      <c r="P1" s="142"/>
      <c r="Q1" s="142"/>
      <c r="R1" s="35"/>
      <c r="U1" s="105" t="s">
        <v>115</v>
      </c>
      <c r="V1" s="105" t="s">
        <v>116</v>
      </c>
    </row>
    <row r="2" spans="1:22" ht="15.75" x14ac:dyDescent="0.25">
      <c r="K2" s="143"/>
      <c r="L2" s="143"/>
      <c r="M2" s="143"/>
      <c r="N2" s="143"/>
      <c r="O2" s="143"/>
      <c r="P2" s="143"/>
      <c r="Q2" s="143"/>
      <c r="R2" s="36"/>
      <c r="U2" s="105"/>
      <c r="V2" s="105"/>
    </row>
    <row r="3" spans="1:22" ht="15.75" x14ac:dyDescent="0.25">
      <c r="I3" s="143"/>
      <c r="J3" s="143"/>
      <c r="K3" s="143"/>
      <c r="L3" s="143"/>
      <c r="M3" s="143"/>
      <c r="N3" s="143"/>
      <c r="O3" s="143"/>
      <c r="P3" s="143"/>
      <c r="Q3" s="143"/>
      <c r="R3" s="36"/>
      <c r="U3" s="105"/>
      <c r="V3" s="105"/>
    </row>
    <row r="4" spans="1:22" ht="15.75" x14ac:dyDescent="0.25">
      <c r="K4" s="143"/>
      <c r="L4" s="143"/>
      <c r="M4" s="143"/>
      <c r="N4" s="143"/>
      <c r="O4" s="143"/>
      <c r="P4" s="143"/>
      <c r="Q4" s="143"/>
      <c r="R4" s="36"/>
      <c r="U4" s="105"/>
      <c r="V4" s="105"/>
    </row>
    <row r="5" spans="1:22" x14ac:dyDescent="0.25">
      <c r="U5" s="105"/>
      <c r="V5" s="105"/>
    </row>
    <row r="6" spans="1:22" ht="15.75" x14ac:dyDescent="0.25">
      <c r="A6" s="144" t="s">
        <v>0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3"/>
      <c r="U6" s="105"/>
      <c r="V6" s="105"/>
    </row>
    <row r="7" spans="1:22" x14ac:dyDescent="0.25">
      <c r="A7" s="126" t="s">
        <v>154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53"/>
      <c r="U7" s="105"/>
      <c r="V7" s="105"/>
    </row>
    <row r="8" spans="1:22" ht="15.75" x14ac:dyDescent="0.25">
      <c r="A8" s="145" t="s">
        <v>114</v>
      </c>
      <c r="B8" s="140" t="s">
        <v>1</v>
      </c>
      <c r="C8" s="140" t="s">
        <v>6</v>
      </c>
      <c r="D8" s="140" t="s">
        <v>2</v>
      </c>
      <c r="E8" s="140" t="s">
        <v>90</v>
      </c>
      <c r="F8" s="115" t="s">
        <v>109</v>
      </c>
      <c r="G8" s="138" t="s">
        <v>4</v>
      </c>
      <c r="H8" s="139"/>
      <c r="I8" s="139"/>
      <c r="J8" s="139"/>
      <c r="K8" s="139"/>
      <c r="L8" s="139"/>
      <c r="M8" s="139"/>
      <c r="N8" s="139"/>
      <c r="O8" s="139"/>
      <c r="P8" s="37"/>
      <c r="Q8" s="130" t="s">
        <v>5</v>
      </c>
      <c r="R8" s="130" t="s">
        <v>113</v>
      </c>
      <c r="S8" s="133" t="s">
        <v>110</v>
      </c>
      <c r="U8" s="105"/>
      <c r="V8" s="105"/>
    </row>
    <row r="9" spans="1:22" ht="15.75" x14ac:dyDescent="0.25">
      <c r="A9" s="146"/>
      <c r="B9" s="141"/>
      <c r="C9" s="141"/>
      <c r="D9" s="141"/>
      <c r="E9" s="141"/>
      <c r="F9" s="116"/>
      <c r="G9" s="38">
        <v>1</v>
      </c>
      <c r="H9" s="38">
        <v>2</v>
      </c>
      <c r="I9" s="38">
        <v>3</v>
      </c>
      <c r="J9" s="38">
        <v>4</v>
      </c>
      <c r="K9" s="38">
        <v>5</v>
      </c>
      <c r="L9" s="38">
        <v>6</v>
      </c>
      <c r="M9" s="38">
        <v>7</v>
      </c>
      <c r="N9" s="38">
        <v>8</v>
      </c>
      <c r="O9" s="38">
        <v>9</v>
      </c>
      <c r="P9" s="38">
        <v>10</v>
      </c>
      <c r="Q9" s="131"/>
      <c r="R9" s="131"/>
      <c r="S9" s="133"/>
      <c r="U9" s="105"/>
      <c r="V9" s="105"/>
    </row>
    <row r="10" spans="1:22" x14ac:dyDescent="0.25">
      <c r="A10" s="82">
        <v>1</v>
      </c>
      <c r="B10" s="28" t="s">
        <v>92</v>
      </c>
      <c r="C10" s="42"/>
      <c r="D10" s="11" t="s">
        <v>12</v>
      </c>
      <c r="E10" s="43" t="s">
        <v>9</v>
      </c>
      <c r="F10" s="86">
        <v>77</v>
      </c>
      <c r="G10" s="13">
        <v>240</v>
      </c>
      <c r="H10" s="13">
        <v>180</v>
      </c>
      <c r="I10" s="13">
        <v>180</v>
      </c>
      <c r="J10" s="13">
        <v>180</v>
      </c>
      <c r="K10" s="13">
        <v>180</v>
      </c>
      <c r="L10" s="13">
        <v>360</v>
      </c>
      <c r="M10" s="13">
        <v>480</v>
      </c>
      <c r="N10" s="13"/>
      <c r="O10" s="13"/>
      <c r="P10" s="13"/>
      <c r="Q10" s="13">
        <v>1800</v>
      </c>
      <c r="R10" s="39">
        <v>1</v>
      </c>
      <c r="S10" s="99">
        <v>877.88</v>
      </c>
      <c r="U10" s="46">
        <f t="shared" ref="U10:U33" si="0">$D$37*0.2/(0.01322*A10*A10+0.06088*A10+0.9259)</f>
        <v>877.88</v>
      </c>
      <c r="V10" s="44"/>
    </row>
    <row r="11" spans="1:22" ht="15" customHeight="1" x14ac:dyDescent="0.25">
      <c r="A11" s="82">
        <v>2</v>
      </c>
      <c r="B11" s="85" t="s">
        <v>103</v>
      </c>
      <c r="C11" s="42"/>
      <c r="D11" s="26" t="s">
        <v>7</v>
      </c>
      <c r="E11" s="40" t="s">
        <v>26</v>
      </c>
      <c r="F11" s="75">
        <v>30.6</v>
      </c>
      <c r="G11" s="13">
        <v>240</v>
      </c>
      <c r="H11" s="13">
        <v>180</v>
      </c>
      <c r="I11" s="13">
        <v>180</v>
      </c>
      <c r="J11" s="13">
        <v>180</v>
      </c>
      <c r="K11" s="13">
        <v>180</v>
      </c>
      <c r="L11" s="13">
        <v>360</v>
      </c>
      <c r="M11" s="13">
        <v>407</v>
      </c>
      <c r="N11" s="13"/>
      <c r="O11" s="13"/>
      <c r="P11" s="13"/>
      <c r="Q11" s="13">
        <v>1727</v>
      </c>
      <c r="R11" s="39">
        <v>2</v>
      </c>
      <c r="S11" s="99">
        <v>797.68113835026452</v>
      </c>
      <c r="U11" s="46">
        <f t="shared" si="0"/>
        <v>797.68113835026452</v>
      </c>
      <c r="V11" s="44"/>
    </row>
    <row r="12" spans="1:22" x14ac:dyDescent="0.25">
      <c r="A12" s="82">
        <v>3</v>
      </c>
      <c r="B12" s="24" t="s">
        <v>130</v>
      </c>
      <c r="C12" s="22"/>
      <c r="D12" s="22" t="s">
        <v>12</v>
      </c>
      <c r="E12" s="40" t="s">
        <v>68</v>
      </c>
      <c r="F12" s="86">
        <v>53.8</v>
      </c>
      <c r="G12" s="13">
        <v>240</v>
      </c>
      <c r="H12" s="25">
        <v>180</v>
      </c>
      <c r="I12" s="25">
        <v>180</v>
      </c>
      <c r="J12" s="25">
        <v>180</v>
      </c>
      <c r="K12" s="25">
        <v>180</v>
      </c>
      <c r="L12" s="25">
        <v>360</v>
      </c>
      <c r="M12" s="25">
        <v>392</v>
      </c>
      <c r="N12" s="25"/>
      <c r="O12" s="25"/>
      <c r="P12" s="25"/>
      <c r="Q12" s="25">
        <v>1712</v>
      </c>
      <c r="R12" s="39">
        <v>3</v>
      </c>
      <c r="S12" s="99">
        <v>715.16553701772682</v>
      </c>
      <c r="U12" s="46">
        <f t="shared" si="0"/>
        <v>715.16553701772682</v>
      </c>
      <c r="V12" s="44"/>
    </row>
    <row r="13" spans="1:22" x14ac:dyDescent="0.25">
      <c r="A13" s="82">
        <v>4</v>
      </c>
      <c r="B13" s="85" t="s">
        <v>108</v>
      </c>
      <c r="C13" s="42"/>
      <c r="D13" s="11" t="s">
        <v>67</v>
      </c>
      <c r="E13" s="43" t="s">
        <v>42</v>
      </c>
      <c r="F13" s="75">
        <v>16.600000000000001</v>
      </c>
      <c r="G13" s="13">
        <v>240</v>
      </c>
      <c r="H13" s="13">
        <v>180</v>
      </c>
      <c r="I13" s="13">
        <v>180</v>
      </c>
      <c r="J13" s="13">
        <v>180</v>
      </c>
      <c r="K13" s="13">
        <v>180</v>
      </c>
      <c r="L13" s="13">
        <v>360</v>
      </c>
      <c r="M13" s="13">
        <v>363</v>
      </c>
      <c r="N13" s="13"/>
      <c r="O13" s="13"/>
      <c r="P13" s="13"/>
      <c r="Q13" s="13">
        <v>1683</v>
      </c>
      <c r="R13" s="39">
        <v>4</v>
      </c>
      <c r="S13" s="99">
        <v>635.71190638260907</v>
      </c>
      <c r="U13" s="46">
        <f t="shared" si="0"/>
        <v>635.71190638260907</v>
      </c>
      <c r="V13" s="46"/>
    </row>
    <row r="14" spans="1:22" x14ac:dyDescent="0.25">
      <c r="A14" s="82">
        <v>5</v>
      </c>
      <c r="B14" s="24" t="s">
        <v>104</v>
      </c>
      <c r="C14" s="22"/>
      <c r="D14" s="22" t="s">
        <v>12</v>
      </c>
      <c r="E14" s="40" t="s">
        <v>61</v>
      </c>
      <c r="F14" s="75">
        <v>27.7</v>
      </c>
      <c r="G14" s="13">
        <v>240</v>
      </c>
      <c r="H14" s="13">
        <v>180</v>
      </c>
      <c r="I14" s="13">
        <v>180</v>
      </c>
      <c r="J14" s="13">
        <v>180</v>
      </c>
      <c r="K14" s="13">
        <v>180</v>
      </c>
      <c r="L14" s="13">
        <v>360</v>
      </c>
      <c r="M14" s="13">
        <v>0</v>
      </c>
      <c r="N14" s="13"/>
      <c r="O14" s="13"/>
      <c r="P14" s="13"/>
      <c r="Q14" s="13">
        <v>1320</v>
      </c>
      <c r="R14" s="39">
        <v>5</v>
      </c>
      <c r="S14" s="99">
        <v>562.45515120451057</v>
      </c>
      <c r="U14" s="46">
        <f t="shared" si="0"/>
        <v>562.45515120451057</v>
      </c>
      <c r="V14" s="46"/>
    </row>
    <row r="15" spans="1:22" x14ac:dyDescent="0.25">
      <c r="A15" s="82">
        <v>6</v>
      </c>
      <c r="B15" s="85" t="s">
        <v>97</v>
      </c>
      <c r="C15" s="42"/>
      <c r="D15" s="11" t="s">
        <v>7</v>
      </c>
      <c r="E15" s="43" t="s">
        <v>26</v>
      </c>
      <c r="F15" s="86">
        <v>94.6</v>
      </c>
      <c r="G15" s="13">
        <v>240</v>
      </c>
      <c r="H15" s="13">
        <v>180</v>
      </c>
      <c r="I15" s="13">
        <v>180</v>
      </c>
      <c r="J15" s="13">
        <v>180</v>
      </c>
      <c r="K15" s="13">
        <v>180</v>
      </c>
      <c r="L15" s="13">
        <v>355</v>
      </c>
      <c r="M15" s="13"/>
      <c r="N15" s="13"/>
      <c r="O15" s="13"/>
      <c r="P15" s="13"/>
      <c r="Q15" s="13">
        <v>1315</v>
      </c>
      <c r="R15" s="39">
        <v>6</v>
      </c>
      <c r="S15" s="99">
        <v>496.79135306434273</v>
      </c>
      <c r="U15" s="46">
        <f t="shared" si="0"/>
        <v>496.79135306434273</v>
      </c>
      <c r="V15" s="46"/>
    </row>
    <row r="16" spans="1:22" x14ac:dyDescent="0.25">
      <c r="A16" s="82">
        <v>7</v>
      </c>
      <c r="B16" s="85" t="s">
        <v>93</v>
      </c>
      <c r="C16" s="42"/>
      <c r="D16" s="11" t="s">
        <v>7</v>
      </c>
      <c r="E16" s="43" t="s">
        <v>36</v>
      </c>
      <c r="F16" s="86">
        <v>58.7</v>
      </c>
      <c r="G16" s="13">
        <v>240</v>
      </c>
      <c r="H16" s="13">
        <v>180</v>
      </c>
      <c r="I16" s="13">
        <v>180</v>
      </c>
      <c r="J16" s="13">
        <v>180</v>
      </c>
      <c r="K16" s="13">
        <v>180</v>
      </c>
      <c r="L16" s="13">
        <v>352</v>
      </c>
      <c r="M16" s="13"/>
      <c r="N16" s="13"/>
      <c r="O16" s="13"/>
      <c r="P16" s="13"/>
      <c r="Q16" s="13">
        <v>1312</v>
      </c>
      <c r="R16" s="93" t="s">
        <v>170</v>
      </c>
      <c r="S16" s="99">
        <v>413.79305430799349</v>
      </c>
      <c r="U16" s="46">
        <f t="shared" si="0"/>
        <v>438.97511800944079</v>
      </c>
      <c r="V16" s="46">
        <f>(U16+U17)/2</f>
        <v>413.79305430799349</v>
      </c>
    </row>
    <row r="17" spans="1:22" x14ac:dyDescent="0.25">
      <c r="A17" s="82">
        <v>8</v>
      </c>
      <c r="B17" s="85" t="s">
        <v>99</v>
      </c>
      <c r="C17" s="42"/>
      <c r="D17" s="11" t="s">
        <v>12</v>
      </c>
      <c r="E17" s="43" t="s">
        <v>100</v>
      </c>
      <c r="F17" s="75">
        <v>54.4</v>
      </c>
      <c r="G17" s="13">
        <v>240</v>
      </c>
      <c r="H17" s="13">
        <v>180</v>
      </c>
      <c r="I17" s="13">
        <v>180</v>
      </c>
      <c r="J17" s="13">
        <v>180</v>
      </c>
      <c r="K17" s="13">
        <v>180</v>
      </c>
      <c r="L17" s="13">
        <v>352</v>
      </c>
      <c r="M17" s="13"/>
      <c r="N17" s="13"/>
      <c r="O17" s="13"/>
      <c r="P17" s="13"/>
      <c r="Q17" s="13">
        <v>1312</v>
      </c>
      <c r="R17" s="93" t="s">
        <v>170</v>
      </c>
      <c r="S17" s="99">
        <v>413.79305430799349</v>
      </c>
      <c r="U17" s="46">
        <f t="shared" si="0"/>
        <v>388.61099060654618</v>
      </c>
      <c r="V17" s="46">
        <f>(U16+U17)/2</f>
        <v>413.79305430799349</v>
      </c>
    </row>
    <row r="18" spans="1:22" x14ac:dyDescent="0.25">
      <c r="A18" s="82">
        <v>9</v>
      </c>
      <c r="B18" s="85" t="s">
        <v>132</v>
      </c>
      <c r="C18" s="42"/>
      <c r="D18" s="11" t="s">
        <v>15</v>
      </c>
      <c r="E18" s="43" t="s">
        <v>30</v>
      </c>
      <c r="F18" s="86">
        <v>44.5</v>
      </c>
      <c r="G18" s="13">
        <v>240</v>
      </c>
      <c r="H18" s="13">
        <v>180</v>
      </c>
      <c r="I18" s="13">
        <v>180</v>
      </c>
      <c r="J18" s="13">
        <v>180</v>
      </c>
      <c r="K18" s="13">
        <v>180</v>
      </c>
      <c r="L18" s="13">
        <v>341</v>
      </c>
      <c r="M18" s="13"/>
      <c r="N18" s="13"/>
      <c r="O18" s="13"/>
      <c r="P18" s="13"/>
      <c r="Q18" s="13">
        <v>1301</v>
      </c>
      <c r="R18" s="39">
        <v>9</v>
      </c>
      <c r="S18" s="99">
        <v>344.99182595573438</v>
      </c>
      <c r="U18" s="46">
        <f t="shared" si="0"/>
        <v>344.99182595573438</v>
      </c>
      <c r="V18" s="46"/>
    </row>
    <row r="19" spans="1:22" x14ac:dyDescent="0.25">
      <c r="A19" s="82">
        <v>10</v>
      </c>
      <c r="B19" s="24" t="s">
        <v>129</v>
      </c>
      <c r="C19" s="22"/>
      <c r="D19" s="11" t="s">
        <v>12</v>
      </c>
      <c r="E19" s="43" t="s">
        <v>30</v>
      </c>
      <c r="F19" s="86">
        <v>44.4</v>
      </c>
      <c r="G19" s="13">
        <v>240</v>
      </c>
      <c r="H19" s="13">
        <v>180</v>
      </c>
      <c r="I19" s="13">
        <v>180</v>
      </c>
      <c r="J19" s="13">
        <v>180</v>
      </c>
      <c r="K19" s="13">
        <v>180</v>
      </c>
      <c r="L19" s="13">
        <v>338</v>
      </c>
      <c r="M19" s="13"/>
      <c r="N19" s="13"/>
      <c r="O19" s="13"/>
      <c r="P19" s="13"/>
      <c r="Q19" s="13">
        <v>1298</v>
      </c>
      <c r="R19" s="39">
        <v>10</v>
      </c>
      <c r="S19" s="99">
        <v>307.30563237301783</v>
      </c>
      <c r="U19" s="46">
        <f t="shared" si="0"/>
        <v>307.30563237301783</v>
      </c>
      <c r="V19" s="46"/>
    </row>
    <row r="20" spans="1:22" x14ac:dyDescent="0.25">
      <c r="A20" s="82">
        <v>11</v>
      </c>
      <c r="B20" s="24" t="s">
        <v>101</v>
      </c>
      <c r="C20" s="22"/>
      <c r="D20" s="22" t="s">
        <v>12</v>
      </c>
      <c r="E20" s="40" t="s">
        <v>102</v>
      </c>
      <c r="F20" s="86">
        <v>17.2</v>
      </c>
      <c r="G20" s="13">
        <v>240</v>
      </c>
      <c r="H20" s="13">
        <v>180</v>
      </c>
      <c r="I20" s="13">
        <v>180</v>
      </c>
      <c r="J20" s="13">
        <v>180</v>
      </c>
      <c r="K20" s="13">
        <v>180</v>
      </c>
      <c r="L20" s="13">
        <v>319</v>
      </c>
      <c r="M20" s="13"/>
      <c r="N20" s="13"/>
      <c r="O20" s="13"/>
      <c r="P20" s="13"/>
      <c r="Q20" s="13">
        <v>1279</v>
      </c>
      <c r="R20" s="93" t="s">
        <v>171</v>
      </c>
      <c r="S20" s="99">
        <v>260.66771642995963</v>
      </c>
      <c r="U20" s="46">
        <f t="shared" si="0"/>
        <v>274.74962443665498</v>
      </c>
      <c r="V20" s="46">
        <f>(U20+U21)/2</f>
        <v>260.66771642995963</v>
      </c>
    </row>
    <row r="21" spans="1:22" x14ac:dyDescent="0.25">
      <c r="A21" s="82">
        <v>12</v>
      </c>
      <c r="B21" s="24" t="s">
        <v>106</v>
      </c>
      <c r="C21" s="83"/>
      <c r="D21" s="26" t="s">
        <v>7</v>
      </c>
      <c r="E21" s="25" t="s">
        <v>107</v>
      </c>
      <c r="F21" s="86">
        <v>68.099999999999994</v>
      </c>
      <c r="G21" s="13">
        <v>240</v>
      </c>
      <c r="H21" s="13">
        <v>180</v>
      </c>
      <c r="I21" s="13">
        <v>180</v>
      </c>
      <c r="J21" s="13">
        <v>180</v>
      </c>
      <c r="K21" s="13">
        <v>180</v>
      </c>
      <c r="L21" s="13">
        <v>319</v>
      </c>
      <c r="M21" s="13"/>
      <c r="N21" s="13"/>
      <c r="O21" s="13"/>
      <c r="P21" s="13"/>
      <c r="Q21" s="13">
        <v>1279</v>
      </c>
      <c r="R21" s="93" t="s">
        <v>171</v>
      </c>
      <c r="S21" s="99">
        <v>260.66771642995963</v>
      </c>
      <c r="U21" s="46">
        <f t="shared" si="0"/>
        <v>246.58580842326424</v>
      </c>
      <c r="V21" s="46">
        <f>(U20+U21)/2</f>
        <v>260.66771642995963</v>
      </c>
    </row>
    <row r="22" spans="1:22" x14ac:dyDescent="0.25">
      <c r="A22" s="82">
        <v>13</v>
      </c>
      <c r="B22" s="24" t="s">
        <v>167</v>
      </c>
      <c r="C22" s="22"/>
      <c r="D22" s="22" t="s">
        <v>15</v>
      </c>
      <c r="E22" s="40" t="s">
        <v>49</v>
      </c>
      <c r="F22" s="75">
        <v>27.5</v>
      </c>
      <c r="G22" s="13">
        <v>240</v>
      </c>
      <c r="H22" s="13">
        <v>180</v>
      </c>
      <c r="I22" s="13">
        <v>180</v>
      </c>
      <c r="J22" s="13">
        <v>180</v>
      </c>
      <c r="K22" s="13">
        <v>180</v>
      </c>
      <c r="L22" s="13">
        <v>301</v>
      </c>
      <c r="M22" s="13"/>
      <c r="N22" s="13"/>
      <c r="O22" s="13"/>
      <c r="P22" s="13"/>
      <c r="Q22" s="13">
        <v>1261</v>
      </c>
      <c r="R22" s="39">
        <v>13</v>
      </c>
      <c r="S22" s="99">
        <v>222.16261084342227</v>
      </c>
      <c r="U22" s="46">
        <f t="shared" si="0"/>
        <v>222.16261084342227</v>
      </c>
      <c r="V22" s="46"/>
    </row>
    <row r="23" spans="1:22" x14ac:dyDescent="0.25">
      <c r="A23" s="82">
        <v>14</v>
      </c>
      <c r="B23" s="24" t="s">
        <v>91</v>
      </c>
      <c r="C23" s="84"/>
      <c r="D23" s="22" t="s">
        <v>7</v>
      </c>
      <c r="E23" s="40" t="s">
        <v>24</v>
      </c>
      <c r="F23" s="87">
        <v>37.700000000000003</v>
      </c>
      <c r="G23" s="25">
        <v>240</v>
      </c>
      <c r="H23" s="25">
        <v>180</v>
      </c>
      <c r="I23" s="25">
        <v>180</v>
      </c>
      <c r="J23" s="25">
        <v>180</v>
      </c>
      <c r="K23" s="25">
        <v>180</v>
      </c>
      <c r="L23" s="25">
        <v>213</v>
      </c>
      <c r="M23" s="25"/>
      <c r="N23" s="25"/>
      <c r="O23" s="25"/>
      <c r="P23" s="25"/>
      <c r="Q23" s="25">
        <v>1173</v>
      </c>
      <c r="R23" s="39">
        <v>14</v>
      </c>
      <c r="S23" s="99">
        <v>200.91821648120771</v>
      </c>
      <c r="U23" s="46">
        <f t="shared" si="0"/>
        <v>200.91821648120771</v>
      </c>
      <c r="V23" s="46"/>
    </row>
    <row r="24" spans="1:22" x14ac:dyDescent="0.25">
      <c r="A24" s="82">
        <v>15</v>
      </c>
      <c r="B24" s="24" t="s">
        <v>168</v>
      </c>
      <c r="C24" s="26"/>
      <c r="D24" s="11" t="s">
        <v>15</v>
      </c>
      <c r="E24" s="43" t="s">
        <v>42</v>
      </c>
      <c r="F24" s="75">
        <v>9.5</v>
      </c>
      <c r="G24" s="13">
        <v>240</v>
      </c>
      <c r="H24" s="13">
        <v>180</v>
      </c>
      <c r="I24" s="13">
        <v>180</v>
      </c>
      <c r="J24" s="13">
        <v>180</v>
      </c>
      <c r="K24" s="13">
        <v>169</v>
      </c>
      <c r="L24" s="13"/>
      <c r="M24" s="13"/>
      <c r="N24" s="13"/>
      <c r="O24" s="13"/>
      <c r="P24" s="13"/>
      <c r="Q24" s="13">
        <v>949</v>
      </c>
      <c r="R24" s="39">
        <v>15</v>
      </c>
      <c r="S24" s="99">
        <v>182.37493767658304</v>
      </c>
      <c r="U24" s="46">
        <f t="shared" si="0"/>
        <v>182.37493767658304</v>
      </c>
      <c r="V24" s="46"/>
    </row>
    <row r="25" spans="1:22" ht="15" customHeight="1" x14ac:dyDescent="0.25">
      <c r="A25" s="82">
        <v>16</v>
      </c>
      <c r="B25" s="24" t="s">
        <v>98</v>
      </c>
      <c r="C25" s="22"/>
      <c r="D25" s="22">
        <v>1</v>
      </c>
      <c r="E25" s="40" t="s">
        <v>30</v>
      </c>
      <c r="F25" s="75">
        <v>28.5</v>
      </c>
      <c r="G25" s="13">
        <v>213</v>
      </c>
      <c r="H25" s="13">
        <v>180</v>
      </c>
      <c r="I25" s="13">
        <v>180</v>
      </c>
      <c r="J25" s="13">
        <v>180</v>
      </c>
      <c r="K25" s="13">
        <v>180</v>
      </c>
      <c r="L25" s="13"/>
      <c r="M25" s="13"/>
      <c r="N25" s="13"/>
      <c r="O25" s="13"/>
      <c r="P25" s="13"/>
      <c r="Q25" s="13">
        <v>933</v>
      </c>
      <c r="R25" s="39">
        <v>16</v>
      </c>
      <c r="S25" s="99">
        <v>166.12985636697385</v>
      </c>
      <c r="U25" s="46">
        <f t="shared" si="0"/>
        <v>166.12985636697385</v>
      </c>
      <c r="V25" s="46"/>
    </row>
    <row r="26" spans="1:22" x14ac:dyDescent="0.25">
      <c r="A26" s="82">
        <v>17</v>
      </c>
      <c r="B26" s="85" t="s">
        <v>95</v>
      </c>
      <c r="C26" s="42"/>
      <c r="D26" s="11" t="s">
        <v>12</v>
      </c>
      <c r="E26" s="43" t="s">
        <v>30</v>
      </c>
      <c r="F26" s="75">
        <v>20.3</v>
      </c>
      <c r="G26" s="13">
        <v>208</v>
      </c>
      <c r="H26" s="13">
        <v>180</v>
      </c>
      <c r="I26" s="13">
        <v>180</v>
      </c>
      <c r="J26" s="13">
        <v>180</v>
      </c>
      <c r="K26" s="13">
        <v>180</v>
      </c>
      <c r="L26" s="13"/>
      <c r="M26" s="13"/>
      <c r="N26" s="13"/>
      <c r="O26" s="13"/>
      <c r="P26" s="13"/>
      <c r="Q26" s="13">
        <v>928</v>
      </c>
      <c r="R26" s="39">
        <v>17</v>
      </c>
      <c r="S26" s="99">
        <v>151.84452316377926</v>
      </c>
      <c r="U26" s="46">
        <f t="shared" si="0"/>
        <v>151.84452316377926</v>
      </c>
      <c r="V26" s="46"/>
    </row>
    <row r="27" spans="1:22" ht="15" customHeight="1" x14ac:dyDescent="0.25">
      <c r="A27" s="82">
        <v>18</v>
      </c>
      <c r="B27" s="24" t="s">
        <v>94</v>
      </c>
      <c r="C27" s="22"/>
      <c r="D27" s="22" t="s">
        <v>12</v>
      </c>
      <c r="E27" s="40" t="s">
        <v>46</v>
      </c>
      <c r="F27" s="75">
        <v>44.1</v>
      </c>
      <c r="G27" s="13">
        <v>240</v>
      </c>
      <c r="H27" s="13">
        <v>180</v>
      </c>
      <c r="I27" s="13">
        <v>180</v>
      </c>
      <c r="J27" s="13">
        <v>143</v>
      </c>
      <c r="K27" s="13">
        <v>180</v>
      </c>
      <c r="L27" s="13"/>
      <c r="M27" s="13"/>
      <c r="N27" s="13"/>
      <c r="O27" s="13"/>
      <c r="P27" s="13"/>
      <c r="Q27" s="13">
        <v>923</v>
      </c>
      <c r="R27" s="39">
        <v>18</v>
      </c>
      <c r="S27" s="99">
        <v>139.2350856936219</v>
      </c>
      <c r="U27" s="46">
        <f t="shared" si="0"/>
        <v>139.2350856936219</v>
      </c>
      <c r="V27" s="46"/>
    </row>
    <row r="28" spans="1:22" x14ac:dyDescent="0.25">
      <c r="A28" s="82">
        <v>19</v>
      </c>
      <c r="B28" s="24" t="s">
        <v>142</v>
      </c>
      <c r="C28" s="22"/>
      <c r="D28" s="22" t="s">
        <v>12</v>
      </c>
      <c r="E28" s="40" t="s">
        <v>30</v>
      </c>
      <c r="F28" s="86">
        <v>8.1999999999999993</v>
      </c>
      <c r="G28" s="13">
        <v>240</v>
      </c>
      <c r="H28" s="13">
        <v>142</v>
      </c>
      <c r="I28" s="13">
        <v>75</v>
      </c>
      <c r="J28" s="13">
        <v>180</v>
      </c>
      <c r="K28" s="13">
        <v>180</v>
      </c>
      <c r="L28" s="13"/>
      <c r="M28" s="13"/>
      <c r="N28" s="13"/>
      <c r="O28" s="13"/>
      <c r="P28" s="13"/>
      <c r="Q28" s="13">
        <v>817</v>
      </c>
      <c r="R28" s="39">
        <v>19</v>
      </c>
      <c r="S28" s="99">
        <v>128.06343945476613</v>
      </c>
      <c r="U28" s="46">
        <f t="shared" si="0"/>
        <v>128.06343945476613</v>
      </c>
      <c r="V28" s="46"/>
    </row>
    <row r="29" spans="1:22" x14ac:dyDescent="0.25">
      <c r="A29" s="82">
        <v>20</v>
      </c>
      <c r="B29" s="24" t="s">
        <v>169</v>
      </c>
      <c r="C29" s="22"/>
      <c r="D29" s="22" t="s">
        <v>7</v>
      </c>
      <c r="E29" s="40" t="s">
        <v>42</v>
      </c>
      <c r="F29" s="75">
        <v>22.4</v>
      </c>
      <c r="G29" s="13">
        <v>120</v>
      </c>
      <c r="H29" s="13">
        <v>180</v>
      </c>
      <c r="I29" s="13">
        <v>145</v>
      </c>
      <c r="J29" s="13">
        <v>180</v>
      </c>
      <c r="K29" s="13">
        <v>180</v>
      </c>
      <c r="L29" s="13"/>
      <c r="M29" s="13"/>
      <c r="N29" s="13"/>
      <c r="O29" s="13"/>
      <c r="P29" s="13"/>
      <c r="Q29" s="13">
        <v>805</v>
      </c>
      <c r="R29" s="39">
        <v>20</v>
      </c>
      <c r="S29" s="99">
        <v>118.12958352957007</v>
      </c>
      <c r="U29" s="46">
        <f t="shared" si="0"/>
        <v>118.12958352957007</v>
      </c>
      <c r="V29" s="46"/>
    </row>
    <row r="30" spans="1:22" ht="15" customHeight="1" x14ac:dyDescent="0.25">
      <c r="A30" s="82">
        <v>21</v>
      </c>
      <c r="B30" s="85" t="s">
        <v>105</v>
      </c>
      <c r="C30" s="42"/>
      <c r="D30" s="42" t="s">
        <v>15</v>
      </c>
      <c r="E30" s="43" t="s">
        <v>49</v>
      </c>
      <c r="F30" s="75">
        <v>28.1</v>
      </c>
      <c r="G30" s="13">
        <v>59</v>
      </c>
      <c r="H30" s="13">
        <v>180</v>
      </c>
      <c r="I30" s="13">
        <v>180</v>
      </c>
      <c r="J30" s="13">
        <v>180</v>
      </c>
      <c r="K30" s="25">
        <v>180</v>
      </c>
      <c r="L30" s="13"/>
      <c r="M30" s="13"/>
      <c r="N30" s="13"/>
      <c r="O30" s="13"/>
      <c r="P30" s="13"/>
      <c r="Q30" s="13">
        <v>779</v>
      </c>
      <c r="R30" s="39">
        <v>21</v>
      </c>
      <c r="S30" s="99">
        <v>109.26515981280491</v>
      </c>
      <c r="U30" s="46">
        <f t="shared" si="0"/>
        <v>109.26515981280491</v>
      </c>
      <c r="V30" s="46"/>
    </row>
    <row r="31" spans="1:22" x14ac:dyDescent="0.25">
      <c r="A31" s="82">
        <v>22</v>
      </c>
      <c r="B31" s="85" t="s">
        <v>96</v>
      </c>
      <c r="C31" s="42"/>
      <c r="D31" s="11" t="s">
        <v>15</v>
      </c>
      <c r="E31" s="43" t="s">
        <v>19</v>
      </c>
      <c r="F31" s="86">
        <v>21.4</v>
      </c>
      <c r="G31" s="13">
        <v>114</v>
      </c>
      <c r="H31" s="13">
        <v>138</v>
      </c>
      <c r="I31" s="13">
        <v>167</v>
      </c>
      <c r="J31" s="13">
        <v>180</v>
      </c>
      <c r="K31" s="13">
        <v>107</v>
      </c>
      <c r="L31" s="13"/>
      <c r="M31" s="13"/>
      <c r="N31" s="13"/>
      <c r="O31" s="13"/>
      <c r="P31" s="13"/>
      <c r="Q31" s="13">
        <v>706</v>
      </c>
      <c r="R31" s="39">
        <v>22</v>
      </c>
      <c r="S31" s="99">
        <v>101.32806386156555</v>
      </c>
      <c r="U31" s="46">
        <f t="shared" si="0"/>
        <v>101.32806386156555</v>
      </c>
      <c r="V31" s="46"/>
    </row>
    <row r="32" spans="1:22" x14ac:dyDescent="0.25">
      <c r="A32" s="82">
        <v>23</v>
      </c>
      <c r="B32" s="24" t="s">
        <v>131</v>
      </c>
      <c r="C32" s="22"/>
      <c r="D32" s="22" t="s">
        <v>12</v>
      </c>
      <c r="E32" s="43" t="s">
        <v>107</v>
      </c>
      <c r="F32" s="86">
        <v>23.1</v>
      </c>
      <c r="G32" s="13">
        <v>240</v>
      </c>
      <c r="H32" s="13">
        <v>148</v>
      </c>
      <c r="I32" s="13">
        <v>158</v>
      </c>
      <c r="J32" s="13">
        <v>0</v>
      </c>
      <c r="K32" s="13">
        <v>0</v>
      </c>
      <c r="L32" s="13"/>
      <c r="M32" s="13"/>
      <c r="N32" s="13"/>
      <c r="O32" s="13"/>
      <c r="P32" s="13"/>
      <c r="Q32" s="13">
        <v>546</v>
      </c>
      <c r="R32" s="39">
        <v>23</v>
      </c>
      <c r="S32" s="99">
        <v>94.19798444555083</v>
      </c>
      <c r="U32" s="46">
        <f t="shared" si="0"/>
        <v>94.19798444555083</v>
      </c>
      <c r="V32" s="46"/>
    </row>
    <row r="33" spans="1:22" x14ac:dyDescent="0.25">
      <c r="A33" s="82">
        <v>24</v>
      </c>
      <c r="B33" s="24" t="s">
        <v>133</v>
      </c>
      <c r="C33" s="26"/>
      <c r="D33" s="26" t="s">
        <v>15</v>
      </c>
      <c r="E33" s="25" t="s">
        <v>30</v>
      </c>
      <c r="F33" s="86">
        <v>3.8</v>
      </c>
      <c r="G33" s="13">
        <v>233</v>
      </c>
      <c r="H33" s="13">
        <v>180</v>
      </c>
      <c r="I33" s="13">
        <v>0</v>
      </c>
      <c r="J33" s="13">
        <v>0</v>
      </c>
      <c r="K33" s="13">
        <v>0</v>
      </c>
      <c r="L33" s="13"/>
      <c r="M33" s="13"/>
      <c r="N33" s="13"/>
      <c r="O33" s="13"/>
      <c r="P33" s="13"/>
      <c r="Q33" s="13">
        <v>413</v>
      </c>
      <c r="R33" s="39">
        <v>24</v>
      </c>
      <c r="S33" s="99">
        <v>87.772727545407093</v>
      </c>
      <c r="U33" s="46">
        <f t="shared" si="0"/>
        <v>87.772727545407093</v>
      </c>
      <c r="V33" s="46"/>
    </row>
    <row r="35" spans="1:22" x14ac:dyDescent="0.25">
      <c r="A35" s="122" t="s">
        <v>112</v>
      </c>
      <c r="B35" s="122"/>
      <c r="C35" s="122"/>
      <c r="D35" s="44">
        <v>26.4</v>
      </c>
    </row>
    <row r="36" spans="1:22" ht="15.75" x14ac:dyDescent="0.25">
      <c r="A36" s="121" t="s">
        <v>143</v>
      </c>
      <c r="B36" s="122"/>
      <c r="C36" s="122"/>
      <c r="D36" s="44">
        <v>2893.6</v>
      </c>
    </row>
    <row r="37" spans="1:22" x14ac:dyDescent="0.25">
      <c r="A37" s="122" t="s">
        <v>111</v>
      </c>
      <c r="B37" s="122"/>
      <c r="C37" s="122"/>
      <c r="D37" s="44">
        <f>SUM(F10:F33)+D35*A33+D36</f>
        <v>4389.3999999999996</v>
      </c>
    </row>
    <row r="40" spans="1:22" x14ac:dyDescent="0.25">
      <c r="D40" s="51"/>
    </row>
  </sheetData>
  <mergeCells count="21">
    <mergeCell ref="A35:C35"/>
    <mergeCell ref="A37:C37"/>
    <mergeCell ref="A8:A9"/>
    <mergeCell ref="B8:B9"/>
    <mergeCell ref="D8:D9"/>
    <mergeCell ref="A36:C36"/>
    <mergeCell ref="A7:Q7"/>
    <mergeCell ref="R8:R9"/>
    <mergeCell ref="U1:U9"/>
    <mergeCell ref="V1:V9"/>
    <mergeCell ref="K1:Q1"/>
    <mergeCell ref="K2:Q2"/>
    <mergeCell ref="I3:Q3"/>
    <mergeCell ref="K4:Q4"/>
    <mergeCell ref="A6:Q6"/>
    <mergeCell ref="S8:S9"/>
    <mergeCell ref="E8:E9"/>
    <mergeCell ref="G8:O8"/>
    <mergeCell ref="Q8:Q9"/>
    <mergeCell ref="F8:F9"/>
    <mergeCell ref="C8:C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F-1-A</vt:lpstr>
      <vt:lpstr>F-1-B</vt:lpstr>
      <vt:lpstr>F-1-C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2017-07-10T13:01:06Z</dcterms:modified>
</cp:coreProperties>
</file>