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3" l="1"/>
  <c r="U31" i="3"/>
  <c r="U32" i="3"/>
  <c r="U33" i="3"/>
  <c r="U34" i="3"/>
  <c r="U35" i="3"/>
  <c r="U36" i="3"/>
  <c r="U37" i="3"/>
  <c r="U38" i="3"/>
  <c r="U39" i="3"/>
  <c r="U40" i="3"/>
  <c r="U41" i="3"/>
  <c r="E68" i="2"/>
  <c r="W66" i="1"/>
  <c r="W65" i="1"/>
  <c r="E81" i="1"/>
  <c r="U26" i="3"/>
  <c r="U27" i="3"/>
  <c r="U22" i="3"/>
  <c r="U23" i="3"/>
  <c r="U12" i="3"/>
  <c r="U29" i="3"/>
  <c r="U30" i="3"/>
  <c r="U55" i="2"/>
  <c r="U56" i="2"/>
  <c r="U44" i="2"/>
  <c r="U45" i="2"/>
  <c r="U46" i="2"/>
  <c r="U41" i="2"/>
  <c r="U42" i="2"/>
  <c r="U37" i="2"/>
  <c r="U62" i="2"/>
  <c r="U63" i="2"/>
  <c r="U64" i="2"/>
  <c r="V76" i="1"/>
  <c r="V75" i="1"/>
  <c r="V9" i="1"/>
  <c r="V13" i="1"/>
  <c r="V12" i="1"/>
  <c r="V11" i="1"/>
  <c r="V10" i="1"/>
  <c r="U10" i="2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V67" i="1"/>
  <c r="V69" i="1"/>
  <c r="V71" i="1"/>
  <c r="V73" i="1"/>
  <c r="U28" i="3"/>
  <c r="U58" i="2"/>
  <c r="U50" i="2"/>
  <c r="U35" i="2"/>
  <c r="U29" i="2"/>
  <c r="U22" i="2"/>
  <c r="U15" i="2"/>
  <c r="U48" i="2"/>
  <c r="U40" i="2"/>
  <c r="U34" i="2"/>
  <c r="U27" i="2"/>
  <c r="U20" i="2"/>
  <c r="U13" i="2"/>
  <c r="U9" i="2"/>
  <c r="U54" i="2"/>
  <c r="U38" i="2"/>
  <c r="U25" i="2"/>
  <c r="U18" i="2"/>
  <c r="U11" i="2"/>
  <c r="U60" i="2"/>
  <c r="U52" i="2"/>
  <c r="U31" i="2"/>
  <c r="U24" i="2"/>
  <c r="U16" i="2"/>
  <c r="U13" i="3"/>
  <c r="U15" i="3"/>
  <c r="U17" i="3"/>
  <c r="U18" i="3"/>
  <c r="U20" i="3"/>
  <c r="U21" i="3"/>
  <c r="U25" i="3"/>
  <c r="U10" i="3"/>
  <c r="U11" i="3"/>
  <c r="U19" i="3"/>
  <c r="U16" i="3"/>
  <c r="U24" i="3"/>
  <c r="U14" i="3"/>
  <c r="V74" i="1"/>
  <c r="V72" i="1"/>
  <c r="V70" i="1"/>
  <c r="V68" i="1"/>
  <c r="V66" i="1"/>
  <c r="V64" i="1"/>
  <c r="V62" i="1"/>
  <c r="V60" i="1"/>
  <c r="V58" i="1"/>
  <c r="V56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U61" i="2"/>
  <c r="U59" i="2"/>
  <c r="U57" i="2"/>
  <c r="U53" i="2"/>
  <c r="U51" i="2"/>
  <c r="U49" i="2"/>
  <c r="U47" i="2"/>
  <c r="U43" i="2"/>
  <c r="U39" i="2"/>
  <c r="U36" i="2"/>
  <c r="U33" i="2"/>
  <c r="U32" i="2"/>
  <c r="U30" i="2"/>
  <c r="U28" i="2"/>
  <c r="U26" i="2"/>
  <c r="U23" i="2"/>
  <c r="U21" i="2"/>
  <c r="U19" i="2"/>
  <c r="U17" i="2"/>
  <c r="U14" i="2"/>
  <c r="U12" i="2"/>
</calcChain>
</file>

<file path=xl/sharedStrings.xml><?xml version="1.0" encoding="utf-8"?>
<sst xmlns="http://schemas.openxmlformats.org/spreadsheetml/2006/main" count="577" uniqueCount="302">
  <si>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</si>
  <si>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</si>
  <si>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</si>
  <si>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</si>
  <si>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</si>
  <si>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</si>
  <si>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</si>
  <si>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</si>
  <si>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</si>
  <si>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</si>
  <si>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</si>
  <si>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</si>
  <si>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</si>
  <si>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</si>
  <si>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</si>
  <si>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</si>
  <si>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t>1-й этап Кубка России по авиамодельному спорту</t>
  </si>
  <si>
    <t xml:space="preserve">1-й этап Кубка России по авиамодельному спорту </t>
  </si>
  <si>
    <t xml:space="preserve">                  1-й этап Кубка России по авиамодельному спорту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</si>
  <si>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</si>
  <si>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</si>
  <si>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Кочкарев Михаил</t>
  </si>
  <si>
    <t>ЗМС</t>
  </si>
  <si>
    <t>г.Москва</t>
  </si>
  <si>
    <t>Евдокимов Юрий</t>
  </si>
  <si>
    <t>МСМК</t>
  </si>
  <si>
    <t>Московская область</t>
  </si>
  <si>
    <t>Ломов Михаил</t>
  </si>
  <si>
    <t>МС</t>
  </si>
  <si>
    <t>Ярославская область</t>
  </si>
  <si>
    <t>Горский Антон</t>
  </si>
  <si>
    <t>Москва</t>
  </si>
  <si>
    <t>Макаров Сергей</t>
  </si>
  <si>
    <t>Цой Евгений</t>
  </si>
  <si>
    <t>Пермский край</t>
  </si>
  <si>
    <t>Хорошев Алексей</t>
  </si>
  <si>
    <t>КМС</t>
  </si>
  <si>
    <t>ю</t>
  </si>
  <si>
    <t>Буцневич Игорь</t>
  </si>
  <si>
    <t>Самарская область</t>
  </si>
  <si>
    <t>Косоножкин Михаил</t>
  </si>
  <si>
    <t>Ростовская область</t>
  </si>
  <si>
    <t>Козырев Сергей</t>
  </si>
  <si>
    <t>0132-2</t>
  </si>
  <si>
    <t>Ломов Николай</t>
  </si>
  <si>
    <t>Поляев Валерий</t>
  </si>
  <si>
    <t>Татарстан</t>
  </si>
  <si>
    <t>Дядечко Олег</t>
  </si>
  <si>
    <t>0549А</t>
  </si>
  <si>
    <t>Самарская обл.</t>
  </si>
  <si>
    <t>Небукин Марк</t>
  </si>
  <si>
    <t>3726А</t>
  </si>
  <si>
    <t>Олесов Платон</t>
  </si>
  <si>
    <t>3213А</t>
  </si>
  <si>
    <t>Санкин Евгений</t>
  </si>
  <si>
    <t>Вологодская область</t>
  </si>
  <si>
    <t>Панченко Андрей</t>
  </si>
  <si>
    <t>0262А</t>
  </si>
  <si>
    <t>Владимирская обл.</t>
  </si>
  <si>
    <t>Хабибуллин Ринат</t>
  </si>
  <si>
    <t>268А</t>
  </si>
  <si>
    <t>Пермский край.</t>
  </si>
  <si>
    <t>Осипков Андрей</t>
  </si>
  <si>
    <t>Рязанцев Алексей</t>
  </si>
  <si>
    <t>0286А</t>
  </si>
  <si>
    <t>Налоев Алим</t>
  </si>
  <si>
    <t>КБР</t>
  </si>
  <si>
    <t>Налоев Андрей</t>
  </si>
  <si>
    <t>Мкртчян Гарри</t>
  </si>
  <si>
    <t>Волгоградская область</t>
  </si>
  <si>
    <t>Верховцев Дмитрий</t>
  </si>
  <si>
    <t>0519А</t>
  </si>
  <si>
    <t>Кантипайло Евагений</t>
  </si>
  <si>
    <t>641А</t>
  </si>
  <si>
    <t>Москаленко Дмитрий</t>
  </si>
  <si>
    <t>0296А</t>
  </si>
  <si>
    <t>Московская область.</t>
  </si>
  <si>
    <t>Агафонов Сергей</t>
  </si>
  <si>
    <t>2082А</t>
  </si>
  <si>
    <t>Алтайский край</t>
  </si>
  <si>
    <t>Бардин Владимир</t>
  </si>
  <si>
    <t>925А</t>
  </si>
  <si>
    <t>Рязанская область</t>
  </si>
  <si>
    <t>Марзоев Игорь</t>
  </si>
  <si>
    <t>637А</t>
  </si>
  <si>
    <t>РСО-Алания</t>
  </si>
  <si>
    <t>Корнушенко Александр</t>
  </si>
  <si>
    <t>Гусев Дмитрий</t>
  </si>
  <si>
    <t xml:space="preserve"> Алтайский край</t>
  </si>
  <si>
    <t>Безукладников Андрей</t>
  </si>
  <si>
    <t>Челябинская обл</t>
  </si>
  <si>
    <t>Мухамедьянов Искандер</t>
  </si>
  <si>
    <t>3673А</t>
  </si>
  <si>
    <t>Башкортостан</t>
  </si>
  <si>
    <t>Добрыднев Геннадий.</t>
  </si>
  <si>
    <t>Астраханская область</t>
  </si>
  <si>
    <t>Громов Сергей</t>
  </si>
  <si>
    <t>Пыльнов Михаил</t>
  </si>
  <si>
    <t>1309А</t>
  </si>
  <si>
    <t>Филатов Павел</t>
  </si>
  <si>
    <t>0387А</t>
  </si>
  <si>
    <t>Бурятия</t>
  </si>
  <si>
    <t>Евсюков Сергей</t>
  </si>
  <si>
    <t>Стариков Анатолий</t>
  </si>
  <si>
    <t>0012А</t>
  </si>
  <si>
    <t>Марий-Эл</t>
  </si>
  <si>
    <t>Леонов Сергей</t>
  </si>
  <si>
    <t>Тульская область</t>
  </si>
  <si>
    <t>Ничипорук Александр</t>
  </si>
  <si>
    <t>Сидоркин Антон</t>
  </si>
  <si>
    <t>1814А</t>
  </si>
  <si>
    <t>Нижегородская обл.</t>
  </si>
  <si>
    <t>Санкин Вячеслав</t>
  </si>
  <si>
    <t>3641А</t>
  </si>
  <si>
    <t>Хорошев Павел</t>
  </si>
  <si>
    <t>Щербаков Александр</t>
  </si>
  <si>
    <t>Ширков Вадим</t>
  </si>
  <si>
    <t>2541А</t>
  </si>
  <si>
    <t>Башкортастан</t>
  </si>
  <si>
    <t>Анохин Леонид</t>
  </si>
  <si>
    <t>Московская обл.</t>
  </si>
  <si>
    <t>Семёнов Александр</t>
  </si>
  <si>
    <t>0215А</t>
  </si>
  <si>
    <t>Скориков Сергей</t>
  </si>
  <si>
    <t>Красноярский край</t>
  </si>
  <si>
    <t>Юрченко Александр.</t>
  </si>
  <si>
    <t>1691А</t>
  </si>
  <si>
    <t>Полетаев Андрей</t>
  </si>
  <si>
    <t>Евдокимов Алексей</t>
  </si>
  <si>
    <t>625А</t>
  </si>
  <si>
    <t>Пригара Михаил</t>
  </si>
  <si>
    <t>0301А</t>
  </si>
  <si>
    <t>Ленинградская  область</t>
  </si>
  <si>
    <t>Алиев Эльдар</t>
  </si>
  <si>
    <t>Ульбашев Мухаммат</t>
  </si>
  <si>
    <t>3670А</t>
  </si>
  <si>
    <t>Кох Олег</t>
  </si>
  <si>
    <t>Ковалёв Сергей</t>
  </si>
  <si>
    <t>3230А</t>
  </si>
  <si>
    <t>Чернигин Кирилл</t>
  </si>
  <si>
    <t>1270А</t>
  </si>
  <si>
    <t>Серочкин Евгений</t>
  </si>
  <si>
    <t>1250А</t>
  </si>
  <si>
    <t xml:space="preserve">Малахов Григорий </t>
  </si>
  <si>
    <t>1860А</t>
  </si>
  <si>
    <t xml:space="preserve">Ногтев Семён </t>
  </si>
  <si>
    <t>1272А</t>
  </si>
  <si>
    <t xml:space="preserve"> Ивановская обл.</t>
  </si>
  <si>
    <t>Анисимов Никита</t>
  </si>
  <si>
    <t>С-Петербург</t>
  </si>
  <si>
    <t>Летунов Дмитрий</t>
  </si>
  <si>
    <t>1554А</t>
  </si>
  <si>
    <t>Гетоков Джамбулат</t>
  </si>
  <si>
    <t>Лахтин Эрик</t>
  </si>
  <si>
    <t>Леонов Геннадий</t>
  </si>
  <si>
    <t>Текужев Саид</t>
  </si>
  <si>
    <t>Жеруков Самир</t>
  </si>
  <si>
    <t>57-58</t>
  </si>
  <si>
    <t>Бурдов Андрей</t>
  </si>
  <si>
    <t>Хребтов Андрей</t>
  </si>
  <si>
    <t>Гайнибашаров Владимир</t>
  </si>
  <si>
    <t>Свердловская область</t>
  </si>
  <si>
    <t>Малютин Виктор</t>
  </si>
  <si>
    <t>0272А</t>
  </si>
  <si>
    <t>Краснодарский край</t>
  </si>
  <si>
    <t>Афанасьев Валерий</t>
  </si>
  <si>
    <t>Иркутская область</t>
  </si>
  <si>
    <t>Блохин Дмитрий</t>
  </si>
  <si>
    <t>Алтайский кр.</t>
  </si>
  <si>
    <t>Дегтярёв Сергей</t>
  </si>
  <si>
    <t>Ростовская область.</t>
  </si>
  <si>
    <t xml:space="preserve">Кустарников Сергей </t>
  </si>
  <si>
    <t>Егоров Александр</t>
  </si>
  <si>
    <t>0273А</t>
  </si>
  <si>
    <t>Нижегородская область</t>
  </si>
  <si>
    <t>Бондаренко Ермолай</t>
  </si>
  <si>
    <t>3682А</t>
  </si>
  <si>
    <t>Солодов Максим</t>
  </si>
  <si>
    <t>Летов Геннадий</t>
  </si>
  <si>
    <t>3760А</t>
  </si>
  <si>
    <t>Дубна Моск. Обл.</t>
  </si>
  <si>
    <t>Булатов Альберт</t>
  </si>
  <si>
    <t>Норин Сергей</t>
  </si>
  <si>
    <t>Филиппов Алексей</t>
  </si>
  <si>
    <t>617А</t>
  </si>
  <si>
    <t>Нестеренко Илья</t>
  </si>
  <si>
    <t>3722А</t>
  </si>
  <si>
    <t>Муравцев Алексадр</t>
  </si>
  <si>
    <t>626А</t>
  </si>
  <si>
    <t>Рыбченков Анатолий</t>
  </si>
  <si>
    <t>Милюткин Александр</t>
  </si>
  <si>
    <t>Самарская область.</t>
  </si>
  <si>
    <t>Зубаков Сергей</t>
  </si>
  <si>
    <t>Усейнов Тимур</t>
  </si>
  <si>
    <t>Бурдов Алексей</t>
  </si>
  <si>
    <t>Татаренко Андрей</t>
  </si>
  <si>
    <t>Махмутов Ильнур</t>
  </si>
  <si>
    <t>0542А</t>
  </si>
  <si>
    <t>Доронин Андрей</t>
  </si>
  <si>
    <t>861А</t>
  </si>
  <si>
    <t>Хузиев Радик</t>
  </si>
  <si>
    <t>Рябов Владислав</t>
  </si>
  <si>
    <t>3716А</t>
  </si>
  <si>
    <t>Пензенская область</t>
  </si>
  <si>
    <t>Фёдоров Олег</t>
  </si>
  <si>
    <t>Астраханскаая область</t>
  </si>
  <si>
    <t>Обухов Илья</t>
  </si>
  <si>
    <t>0539А</t>
  </si>
  <si>
    <t>Краснодарский край.</t>
  </si>
  <si>
    <t>Лунев Олег</t>
  </si>
  <si>
    <t>3731А</t>
  </si>
  <si>
    <t>Лепа Вячеслав</t>
  </si>
  <si>
    <t>0023А</t>
  </si>
  <si>
    <t>Пакулин Михаил</t>
  </si>
  <si>
    <t>Челябинская область</t>
  </si>
  <si>
    <t>Зиновьев Антон</t>
  </si>
  <si>
    <t>2078А</t>
  </si>
  <si>
    <t>Быченков Юрий</t>
  </si>
  <si>
    <t>267А</t>
  </si>
  <si>
    <t>Ставропольский край</t>
  </si>
  <si>
    <t>Горячев Виталий</t>
  </si>
  <si>
    <t>Добринский Юрий</t>
  </si>
  <si>
    <t>Калужская область</t>
  </si>
  <si>
    <t>Ломов Павел</t>
  </si>
  <si>
    <t>Ярославская область.</t>
  </si>
  <si>
    <t>Чепкасов Алексей</t>
  </si>
  <si>
    <t>Новиков Александр</t>
  </si>
  <si>
    <t>262Л</t>
  </si>
  <si>
    <t>Владимирская область.</t>
  </si>
  <si>
    <t>Шеренков Андрей</t>
  </si>
  <si>
    <t>330А</t>
  </si>
  <si>
    <t>Йошкар-Ола</t>
  </si>
  <si>
    <t>Гончаров Максим</t>
  </si>
  <si>
    <t>3669А</t>
  </si>
  <si>
    <t>Дайдиев Камил</t>
  </si>
  <si>
    <t>1274А</t>
  </si>
  <si>
    <t>Богданов Владислав</t>
  </si>
  <si>
    <t>0414А</t>
  </si>
  <si>
    <t>Гусаков Дмитрий</t>
  </si>
  <si>
    <t>Горбач Григорий</t>
  </si>
  <si>
    <t>Абрамов Олег</t>
  </si>
  <si>
    <t>Забайкальский край</t>
  </si>
  <si>
    <t>Кузнецов Владислав</t>
  </si>
  <si>
    <t>257А</t>
  </si>
  <si>
    <t>Трибунский Лев</t>
  </si>
  <si>
    <t>Волгоградская область.</t>
  </si>
  <si>
    <t>Романовский Валерьян</t>
  </si>
  <si>
    <t>Мещеряков Алексей</t>
  </si>
  <si>
    <t>264А</t>
  </si>
  <si>
    <t>Мазитов Наиль</t>
  </si>
  <si>
    <t>Катаев Владимир</t>
  </si>
  <si>
    <t>0266А</t>
  </si>
  <si>
    <t>Курабцев Владимир</t>
  </si>
  <si>
    <t>1469А</t>
  </si>
  <si>
    <t>Крым</t>
  </si>
  <si>
    <t>Рёхин Николай</t>
  </si>
  <si>
    <t>Морозов Александр</t>
  </si>
  <si>
    <t>Муштуков Валентин</t>
  </si>
  <si>
    <t>С. Петербург</t>
  </si>
  <si>
    <t>Савухина Лариса</t>
  </si>
  <si>
    <t>546А</t>
  </si>
  <si>
    <t>Ардеев Сергей</t>
  </si>
  <si>
    <t>Вязов Александр</t>
  </si>
  <si>
    <t>Исаков Владислав</t>
  </si>
  <si>
    <t>3611А</t>
  </si>
  <si>
    <t>Ульяновская область</t>
  </si>
  <si>
    <t>Яковенко Леонид</t>
  </si>
  <si>
    <t>Иванов Владимир И.</t>
  </si>
  <si>
    <t>235А</t>
  </si>
  <si>
    <t>Протасов Сергей</t>
  </si>
  <si>
    <t>1062А</t>
  </si>
  <si>
    <t>Кузнецов Олег</t>
  </si>
  <si>
    <t>263А</t>
  </si>
  <si>
    <t>Ревазов Максим</t>
  </si>
  <si>
    <t>Чучукалов Леонид</t>
  </si>
  <si>
    <t>555А</t>
  </si>
  <si>
    <t>Михайленко Александр</t>
  </si>
  <si>
    <t>Некрасов Алексей</t>
  </si>
  <si>
    <t>Савухин Сергей</t>
  </si>
  <si>
    <t>Логинов Дмитрий</t>
  </si>
  <si>
    <t>Перчук Юрий</t>
  </si>
  <si>
    <t>Ленинградская обл.</t>
  </si>
  <si>
    <t>Карпов Алексей</t>
  </si>
  <si>
    <t>Таланов Алексей</t>
  </si>
  <si>
    <t>Ивановская обл.</t>
  </si>
  <si>
    <t>Першин Владимир</t>
  </si>
  <si>
    <t>Барабанов Владимир</t>
  </si>
  <si>
    <t>0047А</t>
  </si>
  <si>
    <t>Марий Эл</t>
  </si>
  <si>
    <t>Лукинов Виталий</t>
  </si>
  <si>
    <t>336А</t>
  </si>
  <si>
    <t>Кисловский Анатолий</t>
  </si>
  <si>
    <t>Даниелян Игорь</t>
  </si>
  <si>
    <t>3620А</t>
  </si>
  <si>
    <t>Кантиев Заур</t>
  </si>
  <si>
    <t>Дроздов Александр</t>
  </si>
  <si>
    <t>Галактионов Леонид</t>
  </si>
  <si>
    <t>Лысенков Виктор</t>
  </si>
  <si>
    <t>592А</t>
  </si>
  <si>
    <t>Алексеев Александр</t>
  </si>
  <si>
    <t>627А</t>
  </si>
  <si>
    <t>Сыромятников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</si>
</sst>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/>
    <xf numFmtId="0" fontId="1" fillId="3" borderId="11" xfId="0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0" borderId="7" xfId="0" applyFont="1" applyFill="1" applyBorder="1"/>
    <xf numFmtId="0" fontId="1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1" fillId="0" borderId="11" xfId="0" applyFont="1" applyFill="1" applyBorder="1"/>
    <xf numFmtId="0" fontId="7" fillId="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2" borderId="11" xfId="0" applyFont="1" applyFill="1" applyBorder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/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0" borderId="12" xfId="0" applyFont="1" applyFill="1" applyBorder="1" applyAlignment="1">
      <alignment horizontal="center" vertical="center"/>
    </xf>
    <xf numFmtId="164" fontId="0" fillId="0" borderId="11" xfId="0" applyNumberFormat="1" applyBorder="1"/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164" fontId="0" fillId="0" borderId="0" xfId="0" applyNumberFormat="1" applyBorder="1"/>
    <xf numFmtId="2" fontId="0" fillId="0" borderId="11" xfId="0" applyNumberFormat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wrapText="1"/>
    </xf>
    <xf numFmtId="164" fontId="11" fillId="3" borderId="11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/>
    <xf numFmtId="164" fontId="7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164" fontId="0" fillId="0" borderId="0" xfId="0" applyNumberFormat="1"/>
    <xf numFmtId="0" fontId="1" fillId="3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2" borderId="11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/>
    <xf numFmtId="49" fontId="1" fillId="3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7" fillId="3" borderId="13" xfId="0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left" vertical="center"/>
    </xf>
    <xf numFmtId="0" fontId="7" fillId="3" borderId="11" xfId="0" applyFont="1" applyFill="1" applyBorder="1" applyAlignment="1">
      <alignment wrapText="1"/>
    </xf>
    <xf numFmtId="49" fontId="7" fillId="0" borderId="11" xfId="0" applyNumberFormat="1" applyFont="1" applyBorder="1"/>
    <xf numFmtId="49" fontId="7" fillId="3" borderId="11" xfId="0" applyNumberFormat="1" applyFont="1" applyFill="1" applyBorder="1" applyAlignment="1"/>
    <xf numFmtId="0" fontId="11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 wrapText="1"/>
    </xf>
    <xf numFmtId="0" fontId="17" fillId="3" borderId="11" xfId="0" applyFont="1" applyFill="1" applyBorder="1"/>
    <xf numFmtId="0" fontId="17" fillId="3" borderId="11" xfId="0" applyFont="1" applyFill="1" applyBorder="1" applyAlignment="1">
      <alignment horizontal="center"/>
    </xf>
    <xf numFmtId="0" fontId="17" fillId="3" borderId="11" xfId="0" applyFont="1" applyFill="1" applyBorder="1" applyAlignment="1"/>
    <xf numFmtId="0" fontId="17" fillId="2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/>
    <xf numFmtId="0" fontId="0" fillId="0" borderId="11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distributed" textRotation="90" wrapText="1"/>
    </xf>
    <xf numFmtId="0" fontId="0" fillId="0" borderId="13" xfId="0" applyBorder="1" applyAlignment="1">
      <alignment horizontal="center" vertical="distributed" textRotation="90" wrapText="1"/>
    </xf>
    <xf numFmtId="0" fontId="0" fillId="0" borderId="10" xfId="0" applyBorder="1" applyAlignment="1">
      <alignment horizontal="center" vertical="distributed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topLeftCell="A5" zoomScale="90" zoomScaleNormal="90" zoomScalePageLayoutView="90" workbookViewId="0">
      <selection activeCell="E81" sqref="E81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8" width="7.85546875" style="105" customWidth="1"/>
    <col min="19" max="19" width="7.85546875" customWidth="1"/>
    <col min="20" max="20" width="13.7109375" style="10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120"/>
      <c r="M1" s="120"/>
      <c r="N1" s="120"/>
      <c r="O1" s="120"/>
      <c r="P1" s="120"/>
      <c r="Q1" s="120"/>
      <c r="R1" s="120"/>
      <c r="S1" s="2"/>
      <c r="V1" s="117" t="s">
        <v>14</v>
      </c>
      <c r="W1" s="117" t="s">
        <v>15</v>
      </c>
    </row>
    <row r="2" spans="1:23" x14ac:dyDescent="0.25">
      <c r="L2" s="120"/>
      <c r="M2" s="120"/>
      <c r="N2" s="120"/>
      <c r="O2" s="120"/>
      <c r="P2" s="120"/>
      <c r="Q2" s="120"/>
      <c r="R2" s="120"/>
      <c r="S2" s="2"/>
      <c r="V2" s="117"/>
      <c r="W2" s="117"/>
    </row>
    <row r="3" spans="1:23" x14ac:dyDescent="0.25">
      <c r="L3" s="120"/>
      <c r="M3" s="120"/>
      <c r="N3" s="120"/>
      <c r="O3" s="120"/>
      <c r="P3" s="120"/>
      <c r="Q3" s="120"/>
      <c r="R3" s="120"/>
      <c r="S3" s="2"/>
      <c r="V3" s="117"/>
      <c r="W3" s="117"/>
    </row>
    <row r="4" spans="1:23" x14ac:dyDescent="0.25">
      <c r="L4" s="120"/>
      <c r="M4" s="120"/>
      <c r="N4" s="120"/>
      <c r="O4" s="120"/>
      <c r="P4" s="120"/>
      <c r="Q4" s="120"/>
      <c r="R4" s="120"/>
      <c r="S4" s="2"/>
      <c r="V4" s="117"/>
      <c r="W4" s="117"/>
    </row>
    <row r="5" spans="1:23" x14ac:dyDescent="0.25">
      <c r="A5" s="118" t="s">
        <v>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31"/>
      <c r="V5" s="117"/>
      <c r="W5" s="117"/>
    </row>
    <row r="6" spans="1:23" x14ac:dyDescent="0.25">
      <c r="A6" s="119" t="s">
        <v>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1"/>
      <c r="V6" s="117"/>
      <c r="W6" s="117"/>
    </row>
    <row r="7" spans="1:23" ht="15.75" x14ac:dyDescent="0.25">
      <c r="A7" s="129" t="s">
        <v>13</v>
      </c>
      <c r="B7" s="32"/>
      <c r="C7" s="121" t="s">
        <v>1</v>
      </c>
      <c r="D7" s="121" t="s">
        <v>6</v>
      </c>
      <c r="E7" s="121" t="s">
        <v>2</v>
      </c>
      <c r="F7" s="121" t="s">
        <v>3</v>
      </c>
      <c r="G7" s="127" t="s">
        <v>8</v>
      </c>
      <c r="H7" s="131" t="s">
        <v>4</v>
      </c>
      <c r="I7" s="132"/>
      <c r="J7" s="132"/>
      <c r="K7" s="132"/>
      <c r="L7" s="132"/>
      <c r="M7" s="132"/>
      <c r="N7" s="132"/>
      <c r="O7" s="132"/>
      <c r="P7" s="132"/>
      <c r="Q7" s="132"/>
      <c r="R7" s="121" t="s">
        <v>5</v>
      </c>
      <c r="S7" s="121" t="s">
        <v>12</v>
      </c>
      <c r="T7" s="126" t="s">
        <v>9</v>
      </c>
      <c r="V7" s="117"/>
      <c r="W7" s="117"/>
    </row>
    <row r="8" spans="1:23" ht="15.75" x14ac:dyDescent="0.25">
      <c r="A8" s="130"/>
      <c r="B8" s="33"/>
      <c r="C8" s="122"/>
      <c r="D8" s="122"/>
      <c r="E8" s="122"/>
      <c r="F8" s="122"/>
      <c r="G8" s="128"/>
      <c r="H8" s="8">
        <v>1</v>
      </c>
      <c r="I8" s="8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8">
        <v>10</v>
      </c>
      <c r="R8" s="122"/>
      <c r="S8" s="122"/>
      <c r="T8" s="126"/>
      <c r="V8" s="117"/>
      <c r="W8" s="117"/>
    </row>
    <row r="9" spans="1:23" x14ac:dyDescent="0.25">
      <c r="A9" s="55">
        <v>1</v>
      </c>
      <c r="B9" s="25"/>
      <c r="C9" s="30" t="s">
        <v>21</v>
      </c>
      <c r="D9" s="49">
        <v>170</v>
      </c>
      <c r="E9" s="11" t="s">
        <v>22</v>
      </c>
      <c r="F9" s="98" t="s">
        <v>23</v>
      </c>
      <c r="G9" s="69">
        <v>46</v>
      </c>
      <c r="H9" s="13">
        <v>240</v>
      </c>
      <c r="I9" s="13">
        <v>180</v>
      </c>
      <c r="J9" s="13">
        <v>180</v>
      </c>
      <c r="K9" s="13">
        <v>180</v>
      </c>
      <c r="L9" s="13">
        <v>240</v>
      </c>
      <c r="M9" s="13">
        <v>360</v>
      </c>
      <c r="N9" s="13">
        <v>452</v>
      </c>
      <c r="O9" s="34"/>
      <c r="P9" s="34"/>
      <c r="Q9" s="34"/>
      <c r="R9" s="101">
        <v>1832</v>
      </c>
      <c r="S9" s="45">
        <v>1</v>
      </c>
      <c r="T9" s="106">
        <v>1145.44</v>
      </c>
      <c r="V9" s="46">
        <f t="shared" ref="V9:V40" si="0">$E$81*0.2/(0.01322*A9*A9+0.06088*A9+0.9259)</f>
        <v>1145.44</v>
      </c>
      <c r="W9" s="44"/>
    </row>
    <row r="10" spans="1:23" x14ac:dyDescent="0.25">
      <c r="A10" s="55">
        <v>2</v>
      </c>
      <c r="B10" s="25"/>
      <c r="C10" s="30" t="s">
        <v>24</v>
      </c>
      <c r="D10" s="28">
        <v>155</v>
      </c>
      <c r="E10" s="28" t="s">
        <v>25</v>
      </c>
      <c r="F10" s="27" t="s">
        <v>26</v>
      </c>
      <c r="G10" s="69">
        <v>60.9</v>
      </c>
      <c r="H10" s="13">
        <v>240</v>
      </c>
      <c r="I10" s="13">
        <v>180</v>
      </c>
      <c r="J10" s="13">
        <v>180</v>
      </c>
      <c r="K10" s="13">
        <v>180</v>
      </c>
      <c r="L10" s="13">
        <v>240</v>
      </c>
      <c r="M10" s="13">
        <v>360</v>
      </c>
      <c r="N10" s="13">
        <v>447</v>
      </c>
      <c r="O10" s="34"/>
      <c r="P10" s="34"/>
      <c r="Q10" s="34"/>
      <c r="R10" s="101">
        <v>1827</v>
      </c>
      <c r="S10" s="45">
        <v>2</v>
      </c>
      <c r="T10" s="106">
        <v>1040.7981536336708</v>
      </c>
      <c r="V10" s="46">
        <f t="shared" si="0"/>
        <v>1040.7981536336708</v>
      </c>
      <c r="W10" s="44"/>
    </row>
    <row r="11" spans="1:23" x14ac:dyDescent="0.25">
      <c r="A11" s="55">
        <v>3</v>
      </c>
      <c r="B11" s="25"/>
      <c r="C11" s="30" t="s">
        <v>27</v>
      </c>
      <c r="D11" s="49">
        <v>2534</v>
      </c>
      <c r="E11" s="11" t="s">
        <v>28</v>
      </c>
      <c r="F11" s="98" t="s">
        <v>29</v>
      </c>
      <c r="G11" s="70">
        <v>62.6</v>
      </c>
      <c r="H11" s="13">
        <v>240</v>
      </c>
      <c r="I11" s="13">
        <v>180</v>
      </c>
      <c r="J11" s="13">
        <v>180</v>
      </c>
      <c r="K11" s="13">
        <v>180</v>
      </c>
      <c r="L11" s="13">
        <v>240</v>
      </c>
      <c r="M11" s="13">
        <v>360</v>
      </c>
      <c r="N11" s="13">
        <v>432</v>
      </c>
      <c r="O11" s="34"/>
      <c r="P11" s="34"/>
      <c r="Q11" s="34"/>
      <c r="R11" s="101">
        <v>1812</v>
      </c>
      <c r="S11" s="45">
        <v>3</v>
      </c>
      <c r="T11" s="106">
        <v>933.13347236704908</v>
      </c>
      <c r="V11" s="46">
        <f t="shared" si="0"/>
        <v>933.13347236704908</v>
      </c>
      <c r="W11" s="44"/>
    </row>
    <row r="12" spans="1:23" x14ac:dyDescent="0.25">
      <c r="A12" s="55">
        <v>4</v>
      </c>
      <c r="B12" s="25"/>
      <c r="C12" s="13" t="s">
        <v>30</v>
      </c>
      <c r="D12" s="50">
        <v>485</v>
      </c>
      <c r="E12" s="22" t="s">
        <v>25</v>
      </c>
      <c r="F12" s="41" t="s">
        <v>31</v>
      </c>
      <c r="G12" s="69">
        <v>26.5</v>
      </c>
      <c r="H12" s="13">
        <v>240</v>
      </c>
      <c r="I12" s="13">
        <v>180</v>
      </c>
      <c r="J12" s="13">
        <v>180</v>
      </c>
      <c r="K12" s="13">
        <v>180</v>
      </c>
      <c r="L12" s="13">
        <v>240</v>
      </c>
      <c r="M12" s="13">
        <v>360</v>
      </c>
      <c r="N12" s="13">
        <v>418</v>
      </c>
      <c r="O12" s="34"/>
      <c r="P12" s="34"/>
      <c r="Q12" s="34"/>
      <c r="R12" s="101">
        <v>1798</v>
      </c>
      <c r="S12" s="45">
        <v>4</v>
      </c>
      <c r="T12" s="106">
        <v>829.46398829782629</v>
      </c>
      <c r="V12" s="46">
        <f t="shared" si="0"/>
        <v>829.46398829782629</v>
      </c>
      <c r="W12" s="44"/>
    </row>
    <row r="13" spans="1:23" x14ac:dyDescent="0.25">
      <c r="A13" s="55">
        <v>5</v>
      </c>
      <c r="B13" s="25"/>
      <c r="C13" s="13" t="s">
        <v>32</v>
      </c>
      <c r="D13" s="50">
        <v>163</v>
      </c>
      <c r="E13" s="22" t="s">
        <v>22</v>
      </c>
      <c r="F13" s="41" t="s">
        <v>23</v>
      </c>
      <c r="G13" s="70">
        <v>79.900000000000006</v>
      </c>
      <c r="H13" s="13">
        <v>240</v>
      </c>
      <c r="I13" s="13">
        <v>180</v>
      </c>
      <c r="J13" s="13">
        <v>180</v>
      </c>
      <c r="K13" s="13">
        <v>180</v>
      </c>
      <c r="L13" s="13">
        <v>240</v>
      </c>
      <c r="M13" s="13">
        <v>360</v>
      </c>
      <c r="N13" s="13">
        <v>357</v>
      </c>
      <c r="O13" s="34"/>
      <c r="P13" s="34"/>
      <c r="Q13" s="34"/>
      <c r="R13" s="101">
        <v>1737</v>
      </c>
      <c r="S13" s="45">
        <v>5</v>
      </c>
      <c r="T13" s="106">
        <v>733.88006150691956</v>
      </c>
      <c r="V13" s="46">
        <f t="shared" si="0"/>
        <v>733.88006150691956</v>
      </c>
      <c r="W13" s="44"/>
    </row>
    <row r="14" spans="1:23" x14ac:dyDescent="0.25">
      <c r="A14" s="55">
        <v>6</v>
      </c>
      <c r="B14" s="25"/>
      <c r="C14" s="13" t="s">
        <v>33</v>
      </c>
      <c r="D14" s="50">
        <v>40</v>
      </c>
      <c r="E14" s="22" t="s">
        <v>28</v>
      </c>
      <c r="F14" s="41" t="s">
        <v>34</v>
      </c>
      <c r="G14" s="69">
        <v>64.2</v>
      </c>
      <c r="H14" s="13">
        <v>240</v>
      </c>
      <c r="I14" s="13">
        <v>180</v>
      </c>
      <c r="J14" s="13">
        <v>180</v>
      </c>
      <c r="K14" s="13">
        <v>180</v>
      </c>
      <c r="L14" s="13">
        <v>240</v>
      </c>
      <c r="M14" s="13">
        <v>360</v>
      </c>
      <c r="N14" s="13">
        <v>345</v>
      </c>
      <c r="O14" s="34"/>
      <c r="P14" s="34"/>
      <c r="Q14" s="34"/>
      <c r="R14" s="101">
        <v>1725</v>
      </c>
      <c r="S14" s="45">
        <v>6</v>
      </c>
      <c r="T14" s="106">
        <v>648.20327089581804</v>
      </c>
      <c r="V14" s="46">
        <f t="shared" si="0"/>
        <v>648.20327089581804</v>
      </c>
      <c r="W14" s="44"/>
    </row>
    <row r="15" spans="1:23" x14ac:dyDescent="0.25">
      <c r="A15" s="55">
        <v>7</v>
      </c>
      <c r="B15" s="25"/>
      <c r="C15" s="30" t="s">
        <v>35</v>
      </c>
      <c r="D15" s="49">
        <v>1548</v>
      </c>
      <c r="E15" s="11" t="s">
        <v>36</v>
      </c>
      <c r="F15" s="56" t="s">
        <v>31</v>
      </c>
      <c r="G15" s="69">
        <v>37.200000000000003</v>
      </c>
      <c r="H15" s="13">
        <v>240</v>
      </c>
      <c r="I15" s="13">
        <v>180</v>
      </c>
      <c r="J15" s="13">
        <v>180</v>
      </c>
      <c r="K15" s="13">
        <v>180</v>
      </c>
      <c r="L15" s="13">
        <v>240</v>
      </c>
      <c r="M15" s="13">
        <v>360</v>
      </c>
      <c r="N15" s="13">
        <v>342</v>
      </c>
      <c r="O15" s="34"/>
      <c r="P15" s="34"/>
      <c r="Q15" s="34"/>
      <c r="R15" s="101">
        <v>1722</v>
      </c>
      <c r="S15" s="45">
        <v>7</v>
      </c>
      <c r="T15" s="106">
        <v>572.76582126570133</v>
      </c>
      <c r="V15" s="46">
        <f t="shared" si="0"/>
        <v>572.76582126570133</v>
      </c>
      <c r="W15" s="44"/>
    </row>
    <row r="16" spans="1:23" x14ac:dyDescent="0.25">
      <c r="A16" s="55">
        <v>8</v>
      </c>
      <c r="B16" s="25" t="s">
        <v>37</v>
      </c>
      <c r="C16" s="27" t="s">
        <v>38</v>
      </c>
      <c r="D16" s="28">
        <v>2473</v>
      </c>
      <c r="E16" s="28" t="s">
        <v>36</v>
      </c>
      <c r="F16" s="99" t="s">
        <v>39</v>
      </c>
      <c r="G16" s="71">
        <v>7.8</v>
      </c>
      <c r="H16" s="13">
        <v>240</v>
      </c>
      <c r="I16" s="13">
        <v>180</v>
      </c>
      <c r="J16" s="13">
        <v>180</v>
      </c>
      <c r="K16" s="27">
        <v>180</v>
      </c>
      <c r="L16" s="27">
        <v>240</v>
      </c>
      <c r="M16" s="27">
        <v>360</v>
      </c>
      <c r="N16" s="27">
        <v>335</v>
      </c>
      <c r="O16" s="35"/>
      <c r="P16" s="35"/>
      <c r="Q16" s="35"/>
      <c r="R16" s="102">
        <v>1715</v>
      </c>
      <c r="S16" s="45">
        <v>8</v>
      </c>
      <c r="T16" s="106">
        <v>507.05173039636657</v>
      </c>
      <c r="V16" s="46">
        <f t="shared" si="0"/>
        <v>507.05173039636657</v>
      </c>
      <c r="W16" s="44"/>
    </row>
    <row r="17" spans="1:23" x14ac:dyDescent="0.25">
      <c r="A17" s="55">
        <v>9</v>
      </c>
      <c r="B17" s="25"/>
      <c r="C17" s="13" t="s">
        <v>40</v>
      </c>
      <c r="D17" s="50">
        <v>373</v>
      </c>
      <c r="E17" s="22" t="s">
        <v>22</v>
      </c>
      <c r="F17" s="100" t="s">
        <v>41</v>
      </c>
      <c r="G17" s="72">
        <v>39.299999999999997</v>
      </c>
      <c r="H17" s="13">
        <v>240</v>
      </c>
      <c r="I17" s="13">
        <v>180</v>
      </c>
      <c r="J17" s="13">
        <v>180</v>
      </c>
      <c r="K17" s="13">
        <v>180</v>
      </c>
      <c r="L17" s="13">
        <v>240</v>
      </c>
      <c r="M17" s="13">
        <v>360</v>
      </c>
      <c r="N17" s="13">
        <v>302</v>
      </c>
      <c r="O17" s="34"/>
      <c r="P17" s="34"/>
      <c r="Q17" s="34"/>
      <c r="R17" s="101">
        <v>1682</v>
      </c>
      <c r="S17" s="45">
        <v>9</v>
      </c>
      <c r="T17" s="106">
        <v>450.13832997987925</v>
      </c>
      <c r="V17" s="46">
        <f t="shared" si="0"/>
        <v>450.13832997987925</v>
      </c>
      <c r="W17" s="44"/>
    </row>
    <row r="18" spans="1:23" x14ac:dyDescent="0.25">
      <c r="A18" s="55">
        <v>10</v>
      </c>
      <c r="B18" s="25"/>
      <c r="C18" s="13" t="s">
        <v>42</v>
      </c>
      <c r="D18" s="50" t="s">
        <v>43</v>
      </c>
      <c r="E18" s="22" t="s">
        <v>28</v>
      </c>
      <c r="F18" s="41" t="s">
        <v>31</v>
      </c>
      <c r="G18" s="70">
        <v>54.5</v>
      </c>
      <c r="H18" s="13">
        <v>240</v>
      </c>
      <c r="I18" s="13">
        <v>180</v>
      </c>
      <c r="J18" s="13">
        <v>180</v>
      </c>
      <c r="K18" s="13">
        <v>180</v>
      </c>
      <c r="L18" s="13">
        <v>240</v>
      </c>
      <c r="M18" s="13">
        <v>360</v>
      </c>
      <c r="N18" s="13">
        <v>231</v>
      </c>
      <c r="O18" s="34"/>
      <c r="P18" s="34"/>
      <c r="Q18" s="34"/>
      <c r="R18" s="101">
        <v>1611</v>
      </c>
      <c r="S18" s="45">
        <v>10</v>
      </c>
      <c r="T18" s="106">
        <v>400.96614975321177</v>
      </c>
      <c r="V18" s="46">
        <f t="shared" si="0"/>
        <v>400.96614975321177</v>
      </c>
      <c r="W18" s="44"/>
    </row>
    <row r="19" spans="1:23" x14ac:dyDescent="0.25">
      <c r="A19" s="55">
        <v>11</v>
      </c>
      <c r="B19" s="25"/>
      <c r="C19" s="42" t="s">
        <v>44</v>
      </c>
      <c r="D19" s="43">
        <v>2537</v>
      </c>
      <c r="E19" s="11" t="s">
        <v>28</v>
      </c>
      <c r="F19" s="56" t="s">
        <v>29</v>
      </c>
      <c r="G19" s="70">
        <v>36.1</v>
      </c>
      <c r="H19" s="13">
        <v>240</v>
      </c>
      <c r="I19" s="13">
        <v>180</v>
      </c>
      <c r="J19" s="13">
        <v>180</v>
      </c>
      <c r="K19" s="13">
        <v>180</v>
      </c>
      <c r="L19" s="13">
        <v>240</v>
      </c>
      <c r="M19" s="13">
        <v>348</v>
      </c>
      <c r="N19" s="13"/>
      <c r="O19" s="34"/>
      <c r="P19" s="34"/>
      <c r="Q19" s="34"/>
      <c r="R19" s="101">
        <v>1368</v>
      </c>
      <c r="S19" s="45">
        <v>11</v>
      </c>
      <c r="T19" s="106">
        <v>358.48773159739608</v>
      </c>
      <c r="V19" s="46">
        <f t="shared" si="0"/>
        <v>358.48773159739608</v>
      </c>
      <c r="W19" s="44"/>
    </row>
    <row r="20" spans="1:23" x14ac:dyDescent="0.25">
      <c r="A20" s="55">
        <v>12</v>
      </c>
      <c r="B20" s="25"/>
      <c r="C20" s="27" t="s">
        <v>45</v>
      </c>
      <c r="D20" s="28">
        <v>32</v>
      </c>
      <c r="E20" s="28" t="s">
        <v>25</v>
      </c>
      <c r="F20" s="99" t="s">
        <v>46</v>
      </c>
      <c r="G20" s="69">
        <v>46.8</v>
      </c>
      <c r="H20" s="13">
        <v>240</v>
      </c>
      <c r="I20" s="13">
        <v>180</v>
      </c>
      <c r="J20" s="13">
        <v>180</v>
      </c>
      <c r="K20" s="13">
        <v>180</v>
      </c>
      <c r="L20" s="13">
        <v>240</v>
      </c>
      <c r="M20" s="13">
        <v>338</v>
      </c>
      <c r="N20" s="13"/>
      <c r="O20" s="34"/>
      <c r="P20" s="34"/>
      <c r="Q20" s="34"/>
      <c r="R20" s="101">
        <v>1358</v>
      </c>
      <c r="S20" s="45">
        <v>12</v>
      </c>
      <c r="T20" s="106">
        <v>321.74015628598875</v>
      </c>
      <c r="V20" s="46">
        <f t="shared" si="0"/>
        <v>321.74015628598875</v>
      </c>
      <c r="W20" s="44"/>
    </row>
    <row r="21" spans="1:23" x14ac:dyDescent="0.25">
      <c r="A21" s="55">
        <v>13</v>
      </c>
      <c r="B21" s="25"/>
      <c r="C21" s="42" t="s">
        <v>47</v>
      </c>
      <c r="D21" s="43" t="s">
        <v>48</v>
      </c>
      <c r="E21" s="11" t="s">
        <v>25</v>
      </c>
      <c r="F21" s="56" t="s">
        <v>49</v>
      </c>
      <c r="G21" s="70">
        <v>15.1</v>
      </c>
      <c r="H21" s="13">
        <v>240</v>
      </c>
      <c r="I21" s="13">
        <v>180</v>
      </c>
      <c r="J21" s="13">
        <v>180</v>
      </c>
      <c r="K21" s="13">
        <v>180</v>
      </c>
      <c r="L21" s="13">
        <v>240</v>
      </c>
      <c r="M21" s="13">
        <v>332</v>
      </c>
      <c r="N21" s="13"/>
      <c r="O21" s="34"/>
      <c r="P21" s="34"/>
      <c r="Q21" s="34"/>
      <c r="R21" s="101">
        <v>1352</v>
      </c>
      <c r="S21" s="45">
        <v>13</v>
      </c>
      <c r="T21" s="106">
        <v>289.87326395918535</v>
      </c>
      <c r="V21" s="46">
        <f t="shared" si="0"/>
        <v>289.87326395918535</v>
      </c>
      <c r="W21" s="44"/>
    </row>
    <row r="22" spans="1:23" x14ac:dyDescent="0.25">
      <c r="A22" s="55">
        <v>14</v>
      </c>
      <c r="B22" s="25"/>
      <c r="C22" s="30" t="s">
        <v>50</v>
      </c>
      <c r="D22" s="49" t="s">
        <v>51</v>
      </c>
      <c r="E22" s="11">
        <v>2</v>
      </c>
      <c r="F22" s="98" t="s">
        <v>31</v>
      </c>
      <c r="G22" s="69">
        <v>0</v>
      </c>
      <c r="H22" s="13">
        <v>240</v>
      </c>
      <c r="I22" s="13">
        <v>180</v>
      </c>
      <c r="J22" s="13">
        <v>180</v>
      </c>
      <c r="K22" s="13">
        <v>180</v>
      </c>
      <c r="L22" s="13">
        <v>240</v>
      </c>
      <c r="M22" s="13">
        <v>309</v>
      </c>
      <c r="N22" s="13"/>
      <c r="O22" s="34"/>
      <c r="P22" s="34"/>
      <c r="Q22" s="34"/>
      <c r="R22" s="101">
        <v>1329</v>
      </c>
      <c r="S22" s="45">
        <v>14</v>
      </c>
      <c r="T22" s="106">
        <v>262.15400953004348</v>
      </c>
      <c r="V22" s="46">
        <f t="shared" si="0"/>
        <v>262.15400953004348</v>
      </c>
      <c r="W22" s="44"/>
    </row>
    <row r="23" spans="1:23" x14ac:dyDescent="0.25">
      <c r="A23" s="55">
        <v>15</v>
      </c>
      <c r="B23" s="26" t="s">
        <v>37</v>
      </c>
      <c r="C23" s="30" t="s">
        <v>52</v>
      </c>
      <c r="D23" s="49" t="s">
        <v>53</v>
      </c>
      <c r="E23" s="48">
        <v>2</v>
      </c>
      <c r="F23" s="98" t="s">
        <v>26</v>
      </c>
      <c r="G23" s="70">
        <v>17.7</v>
      </c>
      <c r="H23" s="13">
        <v>240</v>
      </c>
      <c r="I23" s="13">
        <v>180</v>
      </c>
      <c r="J23" s="13">
        <v>180</v>
      </c>
      <c r="K23" s="27">
        <v>180</v>
      </c>
      <c r="L23" s="27">
        <v>240</v>
      </c>
      <c r="M23" s="13">
        <v>305</v>
      </c>
      <c r="N23" s="13"/>
      <c r="O23" s="34"/>
      <c r="P23" s="34"/>
      <c r="Q23" s="34"/>
      <c r="R23" s="101">
        <v>1325</v>
      </c>
      <c r="S23" s="45">
        <v>15</v>
      </c>
      <c r="T23" s="106">
        <v>237.95911583845776</v>
      </c>
      <c r="V23" s="46">
        <f t="shared" si="0"/>
        <v>237.95911583845776</v>
      </c>
      <c r="W23" s="44"/>
    </row>
    <row r="24" spans="1:23" x14ac:dyDescent="0.25">
      <c r="A24" s="55">
        <v>16</v>
      </c>
      <c r="B24" s="25"/>
      <c r="C24" s="42" t="s">
        <v>54</v>
      </c>
      <c r="D24" s="43">
        <v>1317</v>
      </c>
      <c r="E24" s="11" t="s">
        <v>28</v>
      </c>
      <c r="F24" s="98" t="s">
        <v>55</v>
      </c>
      <c r="G24" s="69">
        <v>26.8</v>
      </c>
      <c r="H24" s="13">
        <v>240</v>
      </c>
      <c r="I24" s="13">
        <v>180</v>
      </c>
      <c r="J24" s="13">
        <v>180</v>
      </c>
      <c r="K24" s="13">
        <v>180</v>
      </c>
      <c r="L24" s="13">
        <v>240</v>
      </c>
      <c r="M24" s="13">
        <v>295</v>
      </c>
      <c r="N24" s="13"/>
      <c r="O24" s="34"/>
      <c r="P24" s="34"/>
      <c r="Q24" s="34"/>
      <c r="R24" s="101">
        <v>1315</v>
      </c>
      <c r="S24" s="45">
        <v>16</v>
      </c>
      <c r="T24" s="106">
        <v>216.76286357701116</v>
      </c>
      <c r="V24" s="46">
        <f t="shared" si="0"/>
        <v>216.76286357701116</v>
      </c>
      <c r="W24" s="44"/>
    </row>
    <row r="25" spans="1:23" x14ac:dyDescent="0.25">
      <c r="A25" s="55">
        <v>17</v>
      </c>
      <c r="B25" s="25"/>
      <c r="C25" s="42" t="s">
        <v>56</v>
      </c>
      <c r="D25" s="43" t="s">
        <v>57</v>
      </c>
      <c r="E25" s="11" t="s">
        <v>36</v>
      </c>
      <c r="F25" s="98" t="s">
        <v>58</v>
      </c>
      <c r="G25" s="69">
        <v>8.1999999999999993</v>
      </c>
      <c r="H25" s="13">
        <v>240</v>
      </c>
      <c r="I25" s="13">
        <v>180</v>
      </c>
      <c r="J25" s="13">
        <v>180</v>
      </c>
      <c r="K25" s="13">
        <v>180</v>
      </c>
      <c r="L25" s="13">
        <v>240</v>
      </c>
      <c r="M25" s="13">
        <v>289</v>
      </c>
      <c r="N25" s="13"/>
      <c r="O25" s="34"/>
      <c r="P25" s="34"/>
      <c r="Q25" s="34"/>
      <c r="R25" s="101">
        <v>1309</v>
      </c>
      <c r="S25" s="45">
        <v>17</v>
      </c>
      <c r="T25" s="106">
        <v>198.12365085515029</v>
      </c>
      <c r="V25" s="46">
        <f t="shared" si="0"/>
        <v>198.12365085515029</v>
      </c>
      <c r="W25" s="44"/>
    </row>
    <row r="26" spans="1:23" x14ac:dyDescent="0.25">
      <c r="A26" s="55">
        <v>18</v>
      </c>
      <c r="B26" s="25"/>
      <c r="C26" s="27" t="s">
        <v>59</v>
      </c>
      <c r="D26" s="28" t="s">
        <v>60</v>
      </c>
      <c r="E26" s="28" t="s">
        <v>28</v>
      </c>
      <c r="F26" s="27" t="s">
        <v>61</v>
      </c>
      <c r="G26" s="70">
        <v>33.4</v>
      </c>
      <c r="H26" s="13">
        <v>240</v>
      </c>
      <c r="I26" s="13">
        <v>180</v>
      </c>
      <c r="J26" s="13">
        <v>180</v>
      </c>
      <c r="K26" s="13">
        <v>180</v>
      </c>
      <c r="L26" s="13">
        <v>240</v>
      </c>
      <c r="M26" s="13">
        <v>288</v>
      </c>
      <c r="N26" s="13"/>
      <c r="O26" s="34"/>
      <c r="P26" s="34"/>
      <c r="Q26" s="34"/>
      <c r="R26" s="101">
        <v>1308</v>
      </c>
      <c r="S26" s="45">
        <v>18</v>
      </c>
      <c r="T26" s="106">
        <v>181.6711128592772</v>
      </c>
      <c r="V26" s="46">
        <f t="shared" si="0"/>
        <v>181.6711128592772</v>
      </c>
      <c r="W26" s="44"/>
    </row>
    <row r="27" spans="1:23" x14ac:dyDescent="0.25">
      <c r="A27" s="55">
        <v>19</v>
      </c>
      <c r="B27" s="26"/>
      <c r="C27" s="27" t="s">
        <v>62</v>
      </c>
      <c r="D27" s="28">
        <v>1550</v>
      </c>
      <c r="E27" s="28" t="s">
        <v>36</v>
      </c>
      <c r="F27" s="27" t="s">
        <v>29</v>
      </c>
      <c r="G27" s="69">
        <v>4.8</v>
      </c>
      <c r="H27" s="13">
        <v>240</v>
      </c>
      <c r="I27" s="13">
        <v>180</v>
      </c>
      <c r="J27" s="13">
        <v>180</v>
      </c>
      <c r="K27" s="13">
        <v>180</v>
      </c>
      <c r="L27" s="13">
        <v>240</v>
      </c>
      <c r="M27" s="13">
        <v>282</v>
      </c>
      <c r="N27" s="13"/>
      <c r="O27" s="34"/>
      <c r="P27" s="34"/>
      <c r="Q27" s="34"/>
      <c r="R27" s="101">
        <v>1302</v>
      </c>
      <c r="S27" s="45">
        <v>19</v>
      </c>
      <c r="T27" s="106">
        <v>167.09457566987209</v>
      </c>
      <c r="V27" s="46">
        <f t="shared" si="0"/>
        <v>167.09457566987209</v>
      </c>
      <c r="W27" s="44"/>
    </row>
    <row r="28" spans="1:23" x14ac:dyDescent="0.25">
      <c r="A28" s="55">
        <v>20</v>
      </c>
      <c r="B28" s="90"/>
      <c r="C28" s="42" t="s">
        <v>63</v>
      </c>
      <c r="D28" s="43" t="s">
        <v>64</v>
      </c>
      <c r="E28" s="11" t="s">
        <v>25</v>
      </c>
      <c r="F28" s="41" t="s">
        <v>31</v>
      </c>
      <c r="G28" s="70">
        <v>22</v>
      </c>
      <c r="H28" s="13">
        <v>240</v>
      </c>
      <c r="I28" s="13">
        <v>180</v>
      </c>
      <c r="J28" s="13">
        <v>180</v>
      </c>
      <c r="K28" s="13">
        <v>180</v>
      </c>
      <c r="L28" s="13">
        <v>240</v>
      </c>
      <c r="M28" s="13">
        <v>278</v>
      </c>
      <c r="N28" s="13"/>
      <c r="O28" s="34"/>
      <c r="P28" s="34"/>
      <c r="Q28" s="34"/>
      <c r="R28" s="101">
        <v>1298</v>
      </c>
      <c r="S28" s="45">
        <v>20</v>
      </c>
      <c r="T28" s="106">
        <v>154.13308215030614</v>
      </c>
      <c r="V28" s="46">
        <f t="shared" si="0"/>
        <v>154.13308215030614</v>
      </c>
      <c r="W28" s="44"/>
    </row>
    <row r="29" spans="1:23" x14ac:dyDescent="0.25">
      <c r="A29" s="55">
        <v>21</v>
      </c>
      <c r="B29" s="25"/>
      <c r="C29" s="13" t="s">
        <v>65</v>
      </c>
      <c r="D29" s="22">
        <v>1483</v>
      </c>
      <c r="E29" s="22" t="s">
        <v>28</v>
      </c>
      <c r="F29" s="41" t="s">
        <v>66</v>
      </c>
      <c r="G29" s="69">
        <v>10.3</v>
      </c>
      <c r="H29" s="13">
        <v>240</v>
      </c>
      <c r="I29" s="13">
        <v>180</v>
      </c>
      <c r="J29" s="13">
        <v>180</v>
      </c>
      <c r="K29" s="13">
        <v>180</v>
      </c>
      <c r="L29" s="13">
        <v>240</v>
      </c>
      <c r="M29" s="13">
        <v>272</v>
      </c>
      <c r="N29" s="13"/>
      <c r="O29" s="34"/>
      <c r="P29" s="34"/>
      <c r="Q29" s="34"/>
      <c r="R29" s="101">
        <v>1292</v>
      </c>
      <c r="S29" s="45">
        <v>21</v>
      </c>
      <c r="T29" s="106">
        <v>142.56696206312853</v>
      </c>
      <c r="V29" s="46">
        <f t="shared" si="0"/>
        <v>142.56696206312853</v>
      </c>
      <c r="W29" s="44"/>
    </row>
    <row r="30" spans="1:23" x14ac:dyDescent="0.25">
      <c r="A30" s="55">
        <v>22</v>
      </c>
      <c r="B30" s="25"/>
      <c r="C30" s="42" t="s">
        <v>67</v>
      </c>
      <c r="D30" s="43">
        <v>305</v>
      </c>
      <c r="E30" s="11" t="s">
        <v>28</v>
      </c>
      <c r="F30" s="30" t="s">
        <v>66</v>
      </c>
      <c r="G30" s="70">
        <v>13.7</v>
      </c>
      <c r="H30" s="13">
        <v>240</v>
      </c>
      <c r="I30" s="13">
        <v>180</v>
      </c>
      <c r="J30" s="13">
        <v>180</v>
      </c>
      <c r="K30" s="13">
        <v>180</v>
      </c>
      <c r="L30" s="13">
        <v>240</v>
      </c>
      <c r="M30" s="13">
        <v>271</v>
      </c>
      <c r="N30" s="13"/>
      <c r="O30" s="34"/>
      <c r="P30" s="34"/>
      <c r="Q30" s="34"/>
      <c r="R30" s="101">
        <v>1291</v>
      </c>
      <c r="S30" s="45">
        <v>22</v>
      </c>
      <c r="T30" s="106">
        <v>132.21080041644831</v>
      </c>
      <c r="V30" s="46">
        <f t="shared" si="0"/>
        <v>132.21080041644831</v>
      </c>
      <c r="W30" s="44"/>
    </row>
    <row r="31" spans="1:23" x14ac:dyDescent="0.25">
      <c r="A31" s="55">
        <v>23</v>
      </c>
      <c r="B31" s="25"/>
      <c r="C31" s="30" t="s">
        <v>68</v>
      </c>
      <c r="D31" s="49">
        <v>1092</v>
      </c>
      <c r="E31" s="48" t="s">
        <v>28</v>
      </c>
      <c r="F31" s="12" t="s">
        <v>69</v>
      </c>
      <c r="G31" s="69">
        <v>21</v>
      </c>
      <c r="H31" s="13">
        <v>240</v>
      </c>
      <c r="I31" s="13">
        <v>180</v>
      </c>
      <c r="J31" s="13">
        <v>180</v>
      </c>
      <c r="K31" s="13">
        <v>180</v>
      </c>
      <c r="L31" s="13">
        <v>240</v>
      </c>
      <c r="M31" s="13">
        <v>258</v>
      </c>
      <c r="N31" s="13"/>
      <c r="O31" s="34"/>
      <c r="P31" s="34"/>
      <c r="Q31" s="34"/>
      <c r="R31" s="101">
        <v>1278</v>
      </c>
      <c r="S31" s="45">
        <v>23</v>
      </c>
      <c r="T31" s="106">
        <v>122.90761755970264</v>
      </c>
      <c r="V31" s="46">
        <f t="shared" si="0"/>
        <v>122.90761755970264</v>
      </c>
      <c r="W31" s="44"/>
    </row>
    <row r="32" spans="1:23" x14ac:dyDescent="0.25">
      <c r="A32" s="55">
        <v>24</v>
      </c>
      <c r="B32" s="25"/>
      <c r="C32" s="30" t="s">
        <v>70</v>
      </c>
      <c r="D32" s="28" t="s">
        <v>71</v>
      </c>
      <c r="E32" s="28">
        <v>2</v>
      </c>
      <c r="F32" s="99" t="s">
        <v>31</v>
      </c>
      <c r="G32" s="70">
        <v>0</v>
      </c>
      <c r="H32" s="13">
        <v>240</v>
      </c>
      <c r="I32" s="13">
        <v>180</v>
      </c>
      <c r="J32" s="13">
        <v>180</v>
      </c>
      <c r="K32" s="13">
        <v>180</v>
      </c>
      <c r="L32" s="13">
        <v>240</v>
      </c>
      <c r="M32" s="13">
        <v>255</v>
      </c>
      <c r="N32" s="13"/>
      <c r="O32" s="34"/>
      <c r="P32" s="34"/>
      <c r="Q32" s="34"/>
      <c r="R32" s="101">
        <v>1275</v>
      </c>
      <c r="S32" s="45">
        <v>24</v>
      </c>
      <c r="T32" s="106">
        <v>114.52407281133084</v>
      </c>
      <c r="V32" s="46">
        <f t="shared" si="0"/>
        <v>114.52407281133084</v>
      </c>
      <c r="W32" s="44"/>
    </row>
    <row r="33" spans="1:23" x14ac:dyDescent="0.25">
      <c r="A33" s="55">
        <v>25</v>
      </c>
      <c r="B33" s="25"/>
      <c r="C33" s="13" t="s">
        <v>72</v>
      </c>
      <c r="D33" s="22" t="s">
        <v>73</v>
      </c>
      <c r="E33" s="22" t="s">
        <v>28</v>
      </c>
      <c r="F33" s="100" t="s">
        <v>41</v>
      </c>
      <c r="G33" s="69">
        <v>1.8</v>
      </c>
      <c r="H33" s="13">
        <v>240</v>
      </c>
      <c r="I33" s="13">
        <v>180</v>
      </c>
      <c r="J33" s="13">
        <v>180</v>
      </c>
      <c r="K33" s="13">
        <v>180</v>
      </c>
      <c r="L33" s="13">
        <v>240</v>
      </c>
      <c r="M33" s="13">
        <v>250</v>
      </c>
      <c r="N33" s="13"/>
      <c r="O33" s="34"/>
      <c r="P33" s="34"/>
      <c r="Q33" s="34"/>
      <c r="R33" s="101">
        <v>1270</v>
      </c>
      <c r="S33" s="45">
        <v>25</v>
      </c>
      <c r="T33" s="106">
        <v>106.94651927098893</v>
      </c>
      <c r="V33" s="46">
        <f t="shared" si="0"/>
        <v>106.94651927098893</v>
      </c>
      <c r="W33" s="44"/>
    </row>
    <row r="34" spans="1:23" x14ac:dyDescent="0.25">
      <c r="A34" s="55">
        <v>26</v>
      </c>
      <c r="B34" s="25"/>
      <c r="C34" s="27" t="s">
        <v>74</v>
      </c>
      <c r="D34" s="28" t="s">
        <v>75</v>
      </c>
      <c r="E34" s="28" t="s">
        <v>28</v>
      </c>
      <c r="F34" s="99" t="s">
        <v>76</v>
      </c>
      <c r="G34" s="69">
        <v>19.899999999999999</v>
      </c>
      <c r="H34" s="13">
        <v>240</v>
      </c>
      <c r="I34" s="13">
        <v>180</v>
      </c>
      <c r="J34" s="13">
        <v>180</v>
      </c>
      <c r="K34" s="13">
        <v>180</v>
      </c>
      <c r="L34" s="13">
        <v>240</v>
      </c>
      <c r="M34" s="13">
        <v>248</v>
      </c>
      <c r="N34" s="13"/>
      <c r="O34" s="34"/>
      <c r="P34" s="34"/>
      <c r="Q34" s="34"/>
      <c r="R34" s="101">
        <v>1268</v>
      </c>
      <c r="S34" s="45">
        <v>26</v>
      </c>
      <c r="T34" s="106">
        <v>100.07775981826919</v>
      </c>
      <c r="V34" s="46">
        <f t="shared" si="0"/>
        <v>100.07775981826919</v>
      </c>
      <c r="W34" s="44"/>
    </row>
    <row r="35" spans="1:23" x14ac:dyDescent="0.25">
      <c r="A35" s="55">
        <v>27</v>
      </c>
      <c r="B35" s="26"/>
      <c r="C35" s="27" t="s">
        <v>77</v>
      </c>
      <c r="D35" s="28" t="s">
        <v>78</v>
      </c>
      <c r="E35" s="28">
        <v>2</v>
      </c>
      <c r="F35" s="27" t="s">
        <v>79</v>
      </c>
      <c r="G35" s="69">
        <v>3.6</v>
      </c>
      <c r="H35" s="13">
        <v>240</v>
      </c>
      <c r="I35" s="13">
        <v>180</v>
      </c>
      <c r="J35" s="27">
        <v>180</v>
      </c>
      <c r="K35" s="27">
        <v>180</v>
      </c>
      <c r="L35" s="27">
        <v>240</v>
      </c>
      <c r="M35" s="27">
        <v>244</v>
      </c>
      <c r="N35" s="27"/>
      <c r="O35" s="34"/>
      <c r="P35" s="34"/>
      <c r="Q35" s="34"/>
      <c r="R35" s="101">
        <v>1264</v>
      </c>
      <c r="S35" s="45">
        <v>27</v>
      </c>
      <c r="T35" s="106">
        <v>93.834377539518172</v>
      </c>
      <c r="V35" s="46">
        <f t="shared" si="0"/>
        <v>93.834377539518172</v>
      </c>
      <c r="W35" s="44"/>
    </row>
    <row r="36" spans="1:23" x14ac:dyDescent="0.25">
      <c r="A36" s="55">
        <v>28</v>
      </c>
      <c r="B36" s="25"/>
      <c r="C36" s="13" t="s">
        <v>80</v>
      </c>
      <c r="D36" s="50" t="s">
        <v>81</v>
      </c>
      <c r="E36" s="22" t="s">
        <v>28</v>
      </c>
      <c r="F36" s="56" t="s">
        <v>82</v>
      </c>
      <c r="G36" s="69">
        <v>0</v>
      </c>
      <c r="H36" s="13">
        <v>240</v>
      </c>
      <c r="I36" s="13">
        <v>180</v>
      </c>
      <c r="J36" s="13">
        <v>180</v>
      </c>
      <c r="K36" s="13">
        <v>180</v>
      </c>
      <c r="L36" s="13">
        <v>240</v>
      </c>
      <c r="M36" s="13">
        <v>230</v>
      </c>
      <c r="N36" s="13"/>
      <c r="O36" s="35"/>
      <c r="P36" s="35"/>
      <c r="Q36" s="35"/>
      <c r="R36" s="103">
        <v>1250</v>
      </c>
      <c r="S36" s="45">
        <v>28</v>
      </c>
      <c r="T36" s="106">
        <v>88.144535368164114</v>
      </c>
      <c r="V36" s="46">
        <f t="shared" si="0"/>
        <v>88.144535368164114</v>
      </c>
      <c r="W36" s="44"/>
    </row>
    <row r="37" spans="1:23" x14ac:dyDescent="0.25">
      <c r="A37" s="55">
        <v>29</v>
      </c>
      <c r="B37" s="25"/>
      <c r="C37" s="42" t="s">
        <v>83</v>
      </c>
      <c r="D37" s="43" t="s">
        <v>84</v>
      </c>
      <c r="E37" s="11" t="s">
        <v>36</v>
      </c>
      <c r="F37" s="56" t="s">
        <v>85</v>
      </c>
      <c r="G37" s="70">
        <v>6.2</v>
      </c>
      <c r="H37" s="13">
        <v>240</v>
      </c>
      <c r="I37" s="13">
        <v>180</v>
      </c>
      <c r="J37" s="13">
        <v>180</v>
      </c>
      <c r="K37" s="13">
        <v>180</v>
      </c>
      <c r="L37" s="13">
        <v>240</v>
      </c>
      <c r="M37" s="13">
        <v>225</v>
      </c>
      <c r="N37" s="13"/>
      <c r="O37" s="34"/>
      <c r="P37" s="34"/>
      <c r="Q37" s="34"/>
      <c r="R37" s="101">
        <v>1245</v>
      </c>
      <c r="S37" s="45">
        <v>29</v>
      </c>
      <c r="T37" s="106">
        <v>82.946158569789944</v>
      </c>
      <c r="V37" s="46">
        <f t="shared" si="0"/>
        <v>82.946158569789944</v>
      </c>
      <c r="W37" s="44"/>
    </row>
    <row r="38" spans="1:23" x14ac:dyDescent="0.25">
      <c r="A38" s="55">
        <v>30</v>
      </c>
      <c r="B38" s="25"/>
      <c r="C38" s="13" t="s">
        <v>86</v>
      </c>
      <c r="D38" s="50">
        <v>1985</v>
      </c>
      <c r="E38" s="22" t="s">
        <v>28</v>
      </c>
      <c r="F38" s="100" t="s">
        <v>26</v>
      </c>
      <c r="G38" s="69">
        <v>21.9</v>
      </c>
      <c r="H38" s="13">
        <v>240</v>
      </c>
      <c r="I38" s="13">
        <v>180</v>
      </c>
      <c r="J38" s="13">
        <v>180</v>
      </c>
      <c r="K38" s="13">
        <v>180</v>
      </c>
      <c r="L38" s="13">
        <v>240</v>
      </c>
      <c r="M38" s="13">
        <v>218</v>
      </c>
      <c r="N38" s="13"/>
      <c r="O38" s="34"/>
      <c r="P38" s="34"/>
      <c r="Q38" s="34"/>
      <c r="R38" s="101">
        <v>1238</v>
      </c>
      <c r="S38" s="45">
        <v>30</v>
      </c>
      <c r="T38" s="106">
        <v>78.18542964990479</v>
      </c>
      <c r="V38" s="46">
        <f t="shared" si="0"/>
        <v>78.18542964990479</v>
      </c>
      <c r="W38" s="44"/>
    </row>
    <row r="39" spans="1:23" x14ac:dyDescent="0.25">
      <c r="A39" s="55">
        <v>31</v>
      </c>
      <c r="B39" s="25"/>
      <c r="C39" s="30" t="s">
        <v>87</v>
      </c>
      <c r="D39" s="49">
        <v>1911</v>
      </c>
      <c r="E39" s="11" t="s">
        <v>36</v>
      </c>
      <c r="F39" s="41" t="s">
        <v>88</v>
      </c>
      <c r="G39" s="69">
        <v>5.0999999999999996</v>
      </c>
      <c r="H39" s="13">
        <v>240</v>
      </c>
      <c r="I39" s="13">
        <v>180</v>
      </c>
      <c r="J39" s="13">
        <v>180</v>
      </c>
      <c r="K39" s="13">
        <v>180</v>
      </c>
      <c r="L39" s="13">
        <v>240</v>
      </c>
      <c r="M39" s="13">
        <v>211</v>
      </c>
      <c r="N39" s="13"/>
      <c r="O39" s="34"/>
      <c r="P39" s="34"/>
      <c r="Q39" s="34"/>
      <c r="R39" s="101">
        <v>1231</v>
      </c>
      <c r="S39" s="45">
        <v>31</v>
      </c>
      <c r="T39" s="106">
        <v>73.81553848533278</v>
      </c>
      <c r="V39" s="46">
        <f t="shared" si="0"/>
        <v>73.81553848533278</v>
      </c>
      <c r="W39" s="46"/>
    </row>
    <row r="40" spans="1:23" ht="15" customHeight="1" x14ac:dyDescent="0.25">
      <c r="A40" s="55">
        <v>32</v>
      </c>
      <c r="B40" s="25"/>
      <c r="C40" s="13" t="s">
        <v>89</v>
      </c>
      <c r="D40" s="50"/>
      <c r="E40" s="22" t="s">
        <v>28</v>
      </c>
      <c r="F40" s="56" t="s">
        <v>90</v>
      </c>
      <c r="G40" s="69">
        <v>0</v>
      </c>
      <c r="H40" s="13">
        <v>240</v>
      </c>
      <c r="I40" s="13">
        <v>180</v>
      </c>
      <c r="J40" s="13">
        <v>180</v>
      </c>
      <c r="K40" s="13">
        <v>180</v>
      </c>
      <c r="L40" s="13">
        <v>240</v>
      </c>
      <c r="M40" s="13">
        <v>210</v>
      </c>
      <c r="N40" s="13"/>
      <c r="O40" s="34"/>
      <c r="P40" s="34"/>
      <c r="Q40" s="34"/>
      <c r="R40" s="101">
        <v>1230</v>
      </c>
      <c r="S40" s="45">
        <v>32</v>
      </c>
      <c r="T40" s="106">
        <v>69.795641306559986</v>
      </c>
      <c r="V40" s="46">
        <f t="shared" si="0"/>
        <v>69.795641306559986</v>
      </c>
      <c r="W40" s="46"/>
    </row>
    <row r="41" spans="1:23" x14ac:dyDescent="0.25">
      <c r="A41" s="55">
        <v>33</v>
      </c>
      <c r="B41" s="25" t="s">
        <v>37</v>
      </c>
      <c r="C41" s="42" t="s">
        <v>91</v>
      </c>
      <c r="D41" s="43" t="s">
        <v>92</v>
      </c>
      <c r="E41" s="11">
        <v>2</v>
      </c>
      <c r="F41" s="100" t="s">
        <v>93</v>
      </c>
      <c r="G41" s="71">
        <v>0</v>
      </c>
      <c r="H41" s="13">
        <v>240</v>
      </c>
      <c r="I41" s="13">
        <v>180</v>
      </c>
      <c r="J41" s="13">
        <v>180</v>
      </c>
      <c r="K41" s="13">
        <v>180</v>
      </c>
      <c r="L41" s="13">
        <v>240</v>
      </c>
      <c r="M41" s="13">
        <v>192</v>
      </c>
      <c r="N41" s="13"/>
      <c r="O41" s="35"/>
      <c r="P41" s="35"/>
      <c r="Q41" s="35"/>
      <c r="R41" s="102">
        <v>1212</v>
      </c>
      <c r="S41" s="45">
        <v>33</v>
      </c>
      <c r="T41" s="106">
        <v>66.089990952899683</v>
      </c>
      <c r="V41" s="46">
        <f t="shared" ref="V41:V76" si="1">$E$81*0.2/(0.01322*A41*A41+0.06088*A41+0.9259)</f>
        <v>66.089990952899683</v>
      </c>
      <c r="W41" s="46"/>
    </row>
    <row r="42" spans="1:23" x14ac:dyDescent="0.25">
      <c r="A42" s="55">
        <v>34</v>
      </c>
      <c r="B42" s="25"/>
      <c r="C42" s="30" t="s">
        <v>94</v>
      </c>
      <c r="D42" s="49">
        <v>1091</v>
      </c>
      <c r="E42" s="11" t="s">
        <v>28</v>
      </c>
      <c r="F42" s="41" t="s">
        <v>95</v>
      </c>
      <c r="G42" s="69">
        <v>22.8</v>
      </c>
      <c r="H42" s="13">
        <v>240</v>
      </c>
      <c r="I42" s="13">
        <v>180</v>
      </c>
      <c r="J42" s="13">
        <v>180</v>
      </c>
      <c r="K42" s="13">
        <v>180</v>
      </c>
      <c r="L42" s="13">
        <v>240</v>
      </c>
      <c r="M42" s="13">
        <v>180</v>
      </c>
      <c r="N42" s="13"/>
      <c r="O42" s="34"/>
      <c r="P42" s="34"/>
      <c r="Q42" s="34"/>
      <c r="R42" s="101">
        <v>1200</v>
      </c>
      <c r="S42" s="45">
        <v>34</v>
      </c>
      <c r="T42" s="106">
        <v>62.66720793253581</v>
      </c>
      <c r="V42" s="46">
        <f t="shared" si="1"/>
        <v>62.66720793253581</v>
      </c>
      <c r="W42" s="46"/>
    </row>
    <row r="43" spans="1:23" x14ac:dyDescent="0.25">
      <c r="A43" s="55">
        <v>35</v>
      </c>
      <c r="B43" s="25"/>
      <c r="C43" s="27" t="s">
        <v>96</v>
      </c>
      <c r="D43" s="28">
        <v>1312</v>
      </c>
      <c r="E43" s="28" t="s">
        <v>28</v>
      </c>
      <c r="F43" s="99" t="s">
        <v>29</v>
      </c>
      <c r="G43" s="69">
        <v>25.8</v>
      </c>
      <c r="H43" s="13">
        <v>240</v>
      </c>
      <c r="I43" s="13">
        <v>180</v>
      </c>
      <c r="J43" s="13">
        <v>180</v>
      </c>
      <c r="K43" s="13">
        <v>180</v>
      </c>
      <c r="L43" s="13">
        <v>240</v>
      </c>
      <c r="M43" s="13">
        <v>170</v>
      </c>
      <c r="N43" s="13"/>
      <c r="O43" s="34"/>
      <c r="P43" s="34"/>
      <c r="Q43" s="34"/>
      <c r="R43" s="101">
        <v>1190</v>
      </c>
      <c r="S43" s="45">
        <v>35</v>
      </c>
      <c r="T43" s="106">
        <v>59.499667553191493</v>
      </c>
      <c r="V43" s="46">
        <f t="shared" si="1"/>
        <v>59.499667553191493</v>
      </c>
      <c r="W43" s="46"/>
    </row>
    <row r="44" spans="1:23" x14ac:dyDescent="0.25">
      <c r="A44" s="55">
        <v>36</v>
      </c>
      <c r="B44" s="25"/>
      <c r="C44" s="30" t="s">
        <v>97</v>
      </c>
      <c r="D44" s="49" t="s">
        <v>98</v>
      </c>
      <c r="E44" s="11" t="s">
        <v>28</v>
      </c>
      <c r="F44" s="24" t="s">
        <v>58</v>
      </c>
      <c r="G44" s="70">
        <v>0</v>
      </c>
      <c r="H44" s="13">
        <v>240</v>
      </c>
      <c r="I44" s="13">
        <v>180</v>
      </c>
      <c r="J44" s="13">
        <v>180</v>
      </c>
      <c r="K44" s="13">
        <v>180</v>
      </c>
      <c r="L44" s="13">
        <v>240</v>
      </c>
      <c r="M44" s="13">
        <v>164</v>
      </c>
      <c r="N44" s="13"/>
      <c r="O44" s="34"/>
      <c r="P44" s="34"/>
      <c r="Q44" s="34"/>
      <c r="R44" s="101">
        <v>1184</v>
      </c>
      <c r="S44" s="45">
        <v>36</v>
      </c>
      <c r="T44" s="106">
        <v>56.562983007994781</v>
      </c>
      <c r="V44" s="46">
        <f t="shared" si="1"/>
        <v>56.562983007994781</v>
      </c>
      <c r="W44" s="44"/>
    </row>
    <row r="45" spans="1:23" x14ac:dyDescent="0.25">
      <c r="A45" s="55">
        <v>37</v>
      </c>
      <c r="B45" s="25"/>
      <c r="C45" s="30" t="s">
        <v>99</v>
      </c>
      <c r="D45" s="28" t="s">
        <v>100</v>
      </c>
      <c r="E45" s="28" t="s">
        <v>28</v>
      </c>
      <c r="F45" s="27" t="s">
        <v>101</v>
      </c>
      <c r="G45" s="69">
        <v>2</v>
      </c>
      <c r="H45" s="13">
        <v>240</v>
      </c>
      <c r="I45" s="13">
        <v>180</v>
      </c>
      <c r="J45" s="13">
        <v>180</v>
      </c>
      <c r="K45" s="13">
        <v>180</v>
      </c>
      <c r="L45" s="13">
        <v>240</v>
      </c>
      <c r="M45" s="13">
        <v>113</v>
      </c>
      <c r="N45" s="13"/>
      <c r="O45" s="34"/>
      <c r="P45" s="34"/>
      <c r="Q45" s="34"/>
      <c r="R45" s="101">
        <v>1133</v>
      </c>
      <c r="S45" s="45">
        <v>37</v>
      </c>
      <c r="T45" s="106">
        <v>53.835568022018528</v>
      </c>
      <c r="V45" s="46">
        <f t="shared" si="1"/>
        <v>53.835568022018528</v>
      </c>
      <c r="W45" s="44"/>
    </row>
    <row r="46" spans="1:23" x14ac:dyDescent="0.25">
      <c r="A46" s="55">
        <v>38</v>
      </c>
      <c r="B46" s="25"/>
      <c r="C46" s="30" t="s">
        <v>102</v>
      </c>
      <c r="D46" s="28">
        <v>1773</v>
      </c>
      <c r="E46" s="28" t="s">
        <v>28</v>
      </c>
      <c r="F46" s="27" t="s">
        <v>26</v>
      </c>
      <c r="G46" s="70">
        <v>40</v>
      </c>
      <c r="H46" s="13">
        <v>240</v>
      </c>
      <c r="I46" s="13">
        <v>180</v>
      </c>
      <c r="J46" s="13">
        <v>180</v>
      </c>
      <c r="K46" s="13">
        <v>180</v>
      </c>
      <c r="L46" s="13">
        <v>230</v>
      </c>
      <c r="M46" s="13"/>
      <c r="N46" s="13"/>
      <c r="O46" s="34"/>
      <c r="P46" s="34"/>
      <c r="Q46" s="34"/>
      <c r="R46" s="101">
        <v>1010</v>
      </c>
      <c r="S46" s="45">
        <v>38</v>
      </c>
      <c r="T46" s="106">
        <v>51.298265665040383</v>
      </c>
      <c r="V46" s="46">
        <f t="shared" si="1"/>
        <v>51.298265665040383</v>
      </c>
      <c r="W46" s="44"/>
    </row>
    <row r="47" spans="1:23" x14ac:dyDescent="0.25">
      <c r="A47" s="55">
        <v>39</v>
      </c>
      <c r="B47" s="26"/>
      <c r="C47" s="13" t="s">
        <v>103</v>
      </c>
      <c r="D47" s="50" t="s">
        <v>104</v>
      </c>
      <c r="E47" s="22" t="s">
        <v>28</v>
      </c>
      <c r="F47" s="100" t="s">
        <v>105</v>
      </c>
      <c r="G47" s="70">
        <v>18.2</v>
      </c>
      <c r="H47" s="13">
        <v>213</v>
      </c>
      <c r="I47" s="13">
        <v>180</v>
      </c>
      <c r="J47" s="13">
        <v>180</v>
      </c>
      <c r="K47" s="13">
        <v>180</v>
      </c>
      <c r="L47" s="13">
        <v>240</v>
      </c>
      <c r="M47" s="13"/>
      <c r="N47" s="13"/>
      <c r="O47" s="34"/>
      <c r="P47" s="34"/>
      <c r="Q47" s="34"/>
      <c r="R47" s="101">
        <v>993</v>
      </c>
      <c r="S47" s="45">
        <v>39</v>
      </c>
      <c r="T47" s="106">
        <v>48.934032358389331</v>
      </c>
      <c r="V47" s="46">
        <f t="shared" si="1"/>
        <v>48.934032358389331</v>
      </c>
      <c r="W47" s="44"/>
    </row>
    <row r="48" spans="1:23" x14ac:dyDescent="0.25">
      <c r="A48" s="55">
        <v>40</v>
      </c>
      <c r="B48" s="25" t="s">
        <v>37</v>
      </c>
      <c r="C48" s="57" t="s">
        <v>106</v>
      </c>
      <c r="D48" s="58">
        <v>3605</v>
      </c>
      <c r="E48" s="48">
        <v>2</v>
      </c>
      <c r="F48" s="30" t="s">
        <v>107</v>
      </c>
      <c r="G48" s="69">
        <v>0</v>
      </c>
      <c r="H48" s="13">
        <v>211</v>
      </c>
      <c r="I48" s="13">
        <v>176</v>
      </c>
      <c r="J48" s="13">
        <v>180</v>
      </c>
      <c r="K48" s="13">
        <v>180</v>
      </c>
      <c r="L48" s="13">
        <v>240</v>
      </c>
      <c r="M48" s="13"/>
      <c r="N48" s="13"/>
      <c r="O48" s="34"/>
      <c r="P48" s="34"/>
      <c r="Q48" s="34"/>
      <c r="R48" s="101">
        <v>987</v>
      </c>
      <c r="S48" s="45">
        <v>40</v>
      </c>
      <c r="T48" s="106">
        <v>46.727668063198863</v>
      </c>
      <c r="V48" s="46">
        <f t="shared" si="1"/>
        <v>46.727668063198863</v>
      </c>
      <c r="W48" s="44"/>
    </row>
    <row r="49" spans="1:23" x14ac:dyDescent="0.25">
      <c r="A49" s="55">
        <v>41</v>
      </c>
      <c r="B49" s="25"/>
      <c r="C49" s="30" t="s">
        <v>108</v>
      </c>
      <c r="D49" s="28">
        <v>186</v>
      </c>
      <c r="E49" s="28" t="s">
        <v>28</v>
      </c>
      <c r="F49" s="27" t="s">
        <v>107</v>
      </c>
      <c r="G49" s="71">
        <v>9.9</v>
      </c>
      <c r="H49" s="13">
        <v>198</v>
      </c>
      <c r="I49" s="13">
        <v>180</v>
      </c>
      <c r="J49" s="13">
        <v>180</v>
      </c>
      <c r="K49" s="13">
        <v>180</v>
      </c>
      <c r="L49" s="13">
        <v>240</v>
      </c>
      <c r="M49" s="13"/>
      <c r="N49" s="13"/>
      <c r="O49" s="34"/>
      <c r="P49" s="34"/>
      <c r="Q49" s="34"/>
      <c r="R49" s="101">
        <v>978</v>
      </c>
      <c r="S49" s="45">
        <v>41</v>
      </c>
      <c r="T49" s="106">
        <v>44.665585225854755</v>
      </c>
      <c r="V49" s="46">
        <f t="shared" si="1"/>
        <v>44.665585225854755</v>
      </c>
      <c r="W49" s="44"/>
    </row>
    <row r="50" spans="1:23" x14ac:dyDescent="0.25">
      <c r="A50" s="55">
        <v>42</v>
      </c>
      <c r="B50" s="25" t="s">
        <v>37</v>
      </c>
      <c r="C50" s="30" t="s">
        <v>109</v>
      </c>
      <c r="D50" s="49" t="s">
        <v>110</v>
      </c>
      <c r="E50" s="11">
        <v>2</v>
      </c>
      <c r="F50" s="56" t="s">
        <v>111</v>
      </c>
      <c r="G50" s="71">
        <v>16.2</v>
      </c>
      <c r="H50" s="13">
        <v>240</v>
      </c>
      <c r="I50" s="13">
        <v>180</v>
      </c>
      <c r="J50" s="13">
        <v>143</v>
      </c>
      <c r="K50" s="13">
        <v>149</v>
      </c>
      <c r="L50" s="13">
        <v>240</v>
      </c>
      <c r="M50" s="13"/>
      <c r="N50" s="13"/>
      <c r="O50" s="34"/>
      <c r="P50" s="34"/>
      <c r="Q50" s="34"/>
      <c r="R50" s="101">
        <v>952</v>
      </c>
      <c r="S50" s="45">
        <v>42</v>
      </c>
      <c r="T50" s="106">
        <v>42.735610347223101</v>
      </c>
      <c r="V50" s="46">
        <f t="shared" si="1"/>
        <v>42.735610347223101</v>
      </c>
      <c r="W50" s="44"/>
    </row>
    <row r="51" spans="1:23" x14ac:dyDescent="0.25">
      <c r="A51" s="55">
        <v>43</v>
      </c>
      <c r="B51" s="25" t="s">
        <v>37</v>
      </c>
      <c r="C51" s="42" t="s">
        <v>112</v>
      </c>
      <c r="D51" s="43" t="s">
        <v>113</v>
      </c>
      <c r="E51" s="43">
        <v>2</v>
      </c>
      <c r="F51" s="98" t="s">
        <v>55</v>
      </c>
      <c r="G51" s="69">
        <v>0</v>
      </c>
      <c r="H51" s="13">
        <v>171</v>
      </c>
      <c r="I51" s="13">
        <v>180</v>
      </c>
      <c r="J51" s="13">
        <v>180</v>
      </c>
      <c r="K51" s="13">
        <v>180</v>
      </c>
      <c r="L51" s="13">
        <v>240</v>
      </c>
      <c r="M51" s="13"/>
      <c r="N51" s="13"/>
      <c r="O51" s="34"/>
      <c r="P51" s="34"/>
      <c r="Q51" s="34"/>
      <c r="R51" s="101">
        <v>951</v>
      </c>
      <c r="S51" s="45">
        <v>43</v>
      </c>
      <c r="T51" s="106">
        <v>40.92681309383611</v>
      </c>
      <c r="V51" s="46">
        <f t="shared" si="1"/>
        <v>40.92681309383611</v>
      </c>
      <c r="W51" s="44"/>
    </row>
    <row r="52" spans="1:23" x14ac:dyDescent="0.25">
      <c r="A52" s="55">
        <v>44</v>
      </c>
      <c r="B52" s="25"/>
      <c r="C52" s="42" t="s">
        <v>114</v>
      </c>
      <c r="D52" s="43">
        <v>694</v>
      </c>
      <c r="E52" s="11" t="s">
        <v>25</v>
      </c>
      <c r="F52" s="56" t="s">
        <v>31</v>
      </c>
      <c r="G52" s="70">
        <v>16.399999999999999</v>
      </c>
      <c r="H52" s="13">
        <v>240</v>
      </c>
      <c r="I52" s="13">
        <v>180</v>
      </c>
      <c r="J52" s="13">
        <v>180</v>
      </c>
      <c r="K52" s="13">
        <v>180</v>
      </c>
      <c r="L52" s="13">
        <v>166</v>
      </c>
      <c r="M52" s="13"/>
      <c r="N52" s="13"/>
      <c r="O52" s="34"/>
      <c r="P52" s="34"/>
      <c r="Q52" s="34"/>
      <c r="R52" s="101">
        <v>946</v>
      </c>
      <c r="S52" s="45">
        <v>44</v>
      </c>
      <c r="T52" s="106">
        <v>39.229358728210386</v>
      </c>
      <c r="V52" s="46">
        <f t="shared" si="1"/>
        <v>39.229358728210386</v>
      </c>
      <c r="W52" s="46"/>
    </row>
    <row r="53" spans="1:23" x14ac:dyDescent="0.25">
      <c r="A53" s="55">
        <v>45</v>
      </c>
      <c r="B53" s="26"/>
      <c r="C53" s="27" t="s">
        <v>115</v>
      </c>
      <c r="D53" s="28">
        <v>1918</v>
      </c>
      <c r="E53" s="28" t="s">
        <v>36</v>
      </c>
      <c r="F53" s="100" t="s">
        <v>26</v>
      </c>
      <c r="G53" s="70">
        <v>37.9</v>
      </c>
      <c r="H53" s="13">
        <v>240</v>
      </c>
      <c r="I53" s="13">
        <v>103</v>
      </c>
      <c r="J53" s="13">
        <v>180</v>
      </c>
      <c r="K53" s="13">
        <v>180</v>
      </c>
      <c r="L53" s="13">
        <v>240</v>
      </c>
      <c r="M53" s="13"/>
      <c r="N53" s="13"/>
      <c r="O53" s="34"/>
      <c r="P53" s="34"/>
      <c r="Q53" s="34"/>
      <c r="R53" s="101">
        <v>943</v>
      </c>
      <c r="S53" s="45">
        <v>45</v>
      </c>
      <c r="T53" s="106">
        <v>37.634380339072159</v>
      </c>
      <c r="V53" s="46">
        <f t="shared" si="1"/>
        <v>37.634380339072159</v>
      </c>
      <c r="W53" s="44"/>
    </row>
    <row r="54" spans="1:23" x14ac:dyDescent="0.25">
      <c r="A54" s="55">
        <v>46</v>
      </c>
      <c r="B54" s="25"/>
      <c r="C54" s="30" t="s">
        <v>116</v>
      </c>
      <c r="D54" s="49" t="s">
        <v>117</v>
      </c>
      <c r="E54" s="11" t="s">
        <v>28</v>
      </c>
      <c r="F54" s="56" t="s">
        <v>118</v>
      </c>
      <c r="G54" s="69">
        <v>0</v>
      </c>
      <c r="H54" s="13">
        <v>240</v>
      </c>
      <c r="I54" s="13">
        <v>180</v>
      </c>
      <c r="J54" s="13">
        <v>180</v>
      </c>
      <c r="K54" s="13">
        <v>94</v>
      </c>
      <c r="L54" s="13">
        <v>240</v>
      </c>
      <c r="M54" s="13"/>
      <c r="N54" s="13"/>
      <c r="O54" s="34"/>
      <c r="P54" s="34"/>
      <c r="Q54" s="34"/>
      <c r="R54" s="101">
        <v>934</v>
      </c>
      <c r="S54" s="45">
        <v>46</v>
      </c>
      <c r="T54" s="106">
        <v>36.133867930182745</v>
      </c>
      <c r="V54" s="46">
        <f t="shared" si="1"/>
        <v>36.133867930182745</v>
      </c>
      <c r="W54" s="44"/>
    </row>
    <row r="55" spans="1:23" x14ac:dyDescent="0.25">
      <c r="A55" s="55">
        <v>47</v>
      </c>
      <c r="B55" s="26"/>
      <c r="C55" s="13" t="s">
        <v>119</v>
      </c>
      <c r="D55" s="22">
        <v>600</v>
      </c>
      <c r="E55" s="22" t="s">
        <v>28</v>
      </c>
      <c r="F55" s="56" t="s">
        <v>120</v>
      </c>
      <c r="G55" s="69">
        <v>1.7</v>
      </c>
      <c r="H55" s="13">
        <v>240</v>
      </c>
      <c r="I55" s="13">
        <v>180</v>
      </c>
      <c r="J55" s="13">
        <v>145</v>
      </c>
      <c r="K55" s="13">
        <v>180</v>
      </c>
      <c r="L55" s="13">
        <v>183</v>
      </c>
      <c r="M55" s="13"/>
      <c r="N55" s="13"/>
      <c r="O55" s="34"/>
      <c r="P55" s="34"/>
      <c r="Q55" s="34"/>
      <c r="R55" s="101">
        <v>928</v>
      </c>
      <c r="S55" s="45">
        <v>47</v>
      </c>
      <c r="T55" s="106">
        <v>34.720571902477822</v>
      </c>
      <c r="V55" s="46">
        <f t="shared" si="1"/>
        <v>34.720571902477822</v>
      </c>
      <c r="W55" s="46"/>
    </row>
    <row r="56" spans="1:23" x14ac:dyDescent="0.25">
      <c r="A56" s="55">
        <v>48</v>
      </c>
      <c r="B56" s="25"/>
      <c r="C56" s="30" t="s">
        <v>121</v>
      </c>
      <c r="D56" s="28" t="s">
        <v>122</v>
      </c>
      <c r="E56" s="28" t="s">
        <v>25</v>
      </c>
      <c r="F56" s="27" t="s">
        <v>31</v>
      </c>
      <c r="G56" s="70">
        <v>8</v>
      </c>
      <c r="H56" s="13">
        <v>158</v>
      </c>
      <c r="I56" s="13">
        <v>166</v>
      </c>
      <c r="J56" s="13">
        <v>180</v>
      </c>
      <c r="K56" s="27">
        <v>180</v>
      </c>
      <c r="L56" s="27">
        <v>240</v>
      </c>
      <c r="M56" s="27"/>
      <c r="N56" s="27"/>
      <c r="O56" s="34"/>
      <c r="P56" s="34"/>
      <c r="Q56" s="34"/>
      <c r="R56" s="101">
        <v>924</v>
      </c>
      <c r="S56" s="45">
        <v>48</v>
      </c>
      <c r="T56" s="106">
        <v>33.387918857423351</v>
      </c>
      <c r="V56" s="46">
        <f t="shared" si="1"/>
        <v>33.387918857423351</v>
      </c>
      <c r="W56" s="44"/>
    </row>
    <row r="57" spans="1:23" x14ac:dyDescent="0.25">
      <c r="A57" s="55">
        <v>49</v>
      </c>
      <c r="B57" s="25"/>
      <c r="C57" s="42" t="s">
        <v>123</v>
      </c>
      <c r="D57" s="43">
        <v>1987</v>
      </c>
      <c r="E57" s="11" t="s">
        <v>28</v>
      </c>
      <c r="F57" s="56" t="s">
        <v>124</v>
      </c>
      <c r="G57" s="69">
        <v>0.9</v>
      </c>
      <c r="H57" s="13">
        <v>208</v>
      </c>
      <c r="I57" s="13">
        <v>131</v>
      </c>
      <c r="J57" s="13">
        <v>180</v>
      </c>
      <c r="K57" s="13">
        <v>180</v>
      </c>
      <c r="L57" s="13">
        <v>222</v>
      </c>
      <c r="M57" s="13"/>
      <c r="N57" s="13"/>
      <c r="O57" s="34"/>
      <c r="P57" s="34"/>
      <c r="Q57" s="34"/>
      <c r="R57" s="101">
        <v>921</v>
      </c>
      <c r="S57" s="45">
        <v>49</v>
      </c>
      <c r="T57" s="106">
        <v>32.129937975172112</v>
      </c>
      <c r="V57" s="46">
        <f t="shared" si="1"/>
        <v>32.129937975172112</v>
      </c>
      <c r="W57" s="44"/>
    </row>
    <row r="58" spans="1:23" x14ac:dyDescent="0.25">
      <c r="A58" s="55">
        <v>50</v>
      </c>
      <c r="B58" s="25"/>
      <c r="C58" s="27" t="s">
        <v>125</v>
      </c>
      <c r="D58" s="28" t="s">
        <v>126</v>
      </c>
      <c r="E58" s="28" t="s">
        <v>36</v>
      </c>
      <c r="F58" s="56" t="s">
        <v>41</v>
      </c>
      <c r="G58" s="71">
        <v>23.3</v>
      </c>
      <c r="H58" s="13">
        <v>240</v>
      </c>
      <c r="I58" s="13">
        <v>180</v>
      </c>
      <c r="J58" s="13">
        <v>180</v>
      </c>
      <c r="K58" s="13">
        <v>180</v>
      </c>
      <c r="L58" s="13">
        <v>140</v>
      </c>
      <c r="M58" s="13"/>
      <c r="N58" s="13"/>
      <c r="O58" s="34"/>
      <c r="P58" s="34"/>
      <c r="Q58" s="34"/>
      <c r="R58" s="101">
        <v>920</v>
      </c>
      <c r="S58" s="45">
        <v>50</v>
      </c>
      <c r="T58" s="106">
        <v>30.941196491616672</v>
      </c>
      <c r="V58" s="46">
        <f t="shared" si="1"/>
        <v>30.941196491616672</v>
      </c>
      <c r="W58" s="44"/>
    </row>
    <row r="59" spans="1:23" x14ac:dyDescent="0.25">
      <c r="A59" s="55">
        <v>51</v>
      </c>
      <c r="B59" s="25"/>
      <c r="C59" s="23" t="s">
        <v>127</v>
      </c>
      <c r="D59" s="50">
        <v>1551</v>
      </c>
      <c r="E59" s="22">
        <v>1</v>
      </c>
      <c r="F59" s="41" t="s">
        <v>29</v>
      </c>
      <c r="G59" s="69">
        <v>0</v>
      </c>
      <c r="H59" s="13">
        <v>174</v>
      </c>
      <c r="I59" s="13">
        <v>180</v>
      </c>
      <c r="J59" s="27">
        <v>180</v>
      </c>
      <c r="K59" s="27">
        <v>140</v>
      </c>
      <c r="L59" s="27">
        <v>240</v>
      </c>
      <c r="M59" s="27"/>
      <c r="N59" s="27"/>
      <c r="O59" s="34"/>
      <c r="P59" s="34"/>
      <c r="Q59" s="34"/>
      <c r="R59" s="101">
        <v>914</v>
      </c>
      <c r="S59" s="45">
        <v>51</v>
      </c>
      <c r="T59" s="106">
        <v>29.816743023740106</v>
      </c>
      <c r="V59" s="46">
        <f t="shared" si="1"/>
        <v>29.816743023740106</v>
      </c>
      <c r="W59" s="44"/>
    </row>
    <row r="60" spans="1:23" x14ac:dyDescent="0.25">
      <c r="A60" s="55">
        <v>52</v>
      </c>
      <c r="B60" s="25"/>
      <c r="C60" s="42" t="s">
        <v>128</v>
      </c>
      <c r="D60" s="43" t="s">
        <v>129</v>
      </c>
      <c r="E60" s="11" t="s">
        <v>28</v>
      </c>
      <c r="F60" s="56" t="s">
        <v>39</v>
      </c>
      <c r="G60" s="72">
        <v>0</v>
      </c>
      <c r="H60" s="13">
        <v>223</v>
      </c>
      <c r="I60" s="13">
        <v>180</v>
      </c>
      <c r="J60" s="13">
        <v>180</v>
      </c>
      <c r="K60" s="13">
        <v>180</v>
      </c>
      <c r="L60" s="13">
        <v>133</v>
      </c>
      <c r="M60" s="13"/>
      <c r="N60" s="13"/>
      <c r="O60" s="35"/>
      <c r="P60" s="35"/>
      <c r="Q60" s="35"/>
      <c r="R60" s="102">
        <v>896</v>
      </c>
      <c r="S60" s="45">
        <v>52</v>
      </c>
      <c r="T60" s="106">
        <v>28.752057680828663</v>
      </c>
      <c r="V60" s="46">
        <f t="shared" si="1"/>
        <v>28.752057680828663</v>
      </c>
      <c r="W60" s="44"/>
    </row>
    <row r="61" spans="1:23" x14ac:dyDescent="0.25">
      <c r="A61" s="55">
        <v>53</v>
      </c>
      <c r="B61" s="26"/>
      <c r="C61" s="30" t="s">
        <v>130</v>
      </c>
      <c r="D61" s="28" t="s">
        <v>131</v>
      </c>
      <c r="E61" s="28" t="s">
        <v>36</v>
      </c>
      <c r="F61" s="27" t="s">
        <v>132</v>
      </c>
      <c r="G61" s="70">
        <v>1.7</v>
      </c>
      <c r="H61" s="13">
        <v>240</v>
      </c>
      <c r="I61" s="13">
        <v>180</v>
      </c>
      <c r="J61" s="13">
        <v>30</v>
      </c>
      <c r="K61" s="13">
        <v>180</v>
      </c>
      <c r="L61" s="13">
        <v>240</v>
      </c>
      <c r="M61" s="13"/>
      <c r="N61" s="13"/>
      <c r="O61" s="35"/>
      <c r="P61" s="35"/>
      <c r="Q61" s="34"/>
      <c r="R61" s="101">
        <v>870</v>
      </c>
      <c r="S61" s="45">
        <v>53</v>
      </c>
      <c r="T61" s="106">
        <v>27.743008056671847</v>
      </c>
      <c r="V61" s="46">
        <f t="shared" si="1"/>
        <v>27.743008056671847</v>
      </c>
      <c r="W61" s="44"/>
    </row>
    <row r="62" spans="1:23" x14ac:dyDescent="0.25">
      <c r="A62" s="55">
        <v>54</v>
      </c>
      <c r="B62" s="25"/>
      <c r="C62" s="42" t="s">
        <v>133</v>
      </c>
      <c r="D62" s="43">
        <v>1572</v>
      </c>
      <c r="E62" s="11" t="s">
        <v>28</v>
      </c>
      <c r="F62" s="56" t="s">
        <v>31</v>
      </c>
      <c r="G62" s="69">
        <v>17.5</v>
      </c>
      <c r="H62" s="13">
        <v>240</v>
      </c>
      <c r="I62" s="13">
        <v>25</v>
      </c>
      <c r="J62" s="27">
        <v>180</v>
      </c>
      <c r="K62" s="27">
        <v>180</v>
      </c>
      <c r="L62" s="27">
        <v>240</v>
      </c>
      <c r="M62" s="27"/>
      <c r="N62" s="27"/>
      <c r="O62" s="34"/>
      <c r="P62" s="34"/>
      <c r="Q62" s="34"/>
      <c r="R62" s="101">
        <v>865</v>
      </c>
      <c r="S62" s="45">
        <v>54</v>
      </c>
      <c r="T62" s="106">
        <v>26.785810330159713</v>
      </c>
      <c r="V62" s="46">
        <f t="shared" si="1"/>
        <v>26.785810330159713</v>
      </c>
      <c r="W62" s="44"/>
    </row>
    <row r="63" spans="1:23" ht="15" customHeight="1" x14ac:dyDescent="0.25">
      <c r="A63" s="55">
        <v>55</v>
      </c>
      <c r="B63" s="25" t="s">
        <v>37</v>
      </c>
      <c r="C63" s="42" t="s">
        <v>134</v>
      </c>
      <c r="D63" s="43" t="s">
        <v>135</v>
      </c>
      <c r="E63" s="11">
        <v>2</v>
      </c>
      <c r="F63" s="98" t="s">
        <v>66</v>
      </c>
      <c r="G63" s="69">
        <v>0</v>
      </c>
      <c r="H63" s="13">
        <v>221</v>
      </c>
      <c r="I63" s="13">
        <v>127</v>
      </c>
      <c r="J63" s="13">
        <v>180</v>
      </c>
      <c r="K63" s="13">
        <v>82</v>
      </c>
      <c r="L63" s="13">
        <v>240</v>
      </c>
      <c r="M63" s="13"/>
      <c r="N63" s="13"/>
      <c r="O63" s="34"/>
      <c r="P63" s="34"/>
      <c r="Q63" s="34"/>
      <c r="R63" s="101">
        <v>850</v>
      </c>
      <c r="S63" s="45">
        <v>55</v>
      </c>
      <c r="T63" s="106">
        <v>25.876994813034287</v>
      </c>
      <c r="V63" s="46">
        <f t="shared" si="1"/>
        <v>25.876994813034287</v>
      </c>
      <c r="W63" s="44"/>
    </row>
    <row r="64" spans="1:23" x14ac:dyDescent="0.25">
      <c r="A64" s="55">
        <v>56</v>
      </c>
      <c r="B64" s="25"/>
      <c r="C64" s="13" t="s">
        <v>136</v>
      </c>
      <c r="D64" s="22">
        <v>924</v>
      </c>
      <c r="E64" s="22" t="s">
        <v>28</v>
      </c>
      <c r="F64" s="100" t="s">
        <v>93</v>
      </c>
      <c r="G64" s="69">
        <v>12.3</v>
      </c>
      <c r="H64" s="13">
        <v>135</v>
      </c>
      <c r="I64" s="13">
        <v>180</v>
      </c>
      <c r="J64" s="13">
        <v>180</v>
      </c>
      <c r="K64" s="13">
        <v>180</v>
      </c>
      <c r="L64" s="13">
        <v>168</v>
      </c>
      <c r="M64" s="13"/>
      <c r="N64" s="13"/>
      <c r="O64" s="34"/>
      <c r="P64" s="34"/>
      <c r="Q64" s="34"/>
      <c r="R64" s="101">
        <v>843</v>
      </c>
      <c r="S64" s="45">
        <v>56</v>
      </c>
      <c r="T64" s="106">
        <v>25.013375377513206</v>
      </c>
      <c r="V64" s="46">
        <f t="shared" si="1"/>
        <v>25.013375377513206</v>
      </c>
      <c r="W64" s="44"/>
    </row>
    <row r="65" spans="1:23" x14ac:dyDescent="0.25">
      <c r="A65" s="55">
        <v>57</v>
      </c>
      <c r="B65" s="25"/>
      <c r="C65" s="30" t="s">
        <v>137</v>
      </c>
      <c r="D65" s="49" t="s">
        <v>138</v>
      </c>
      <c r="E65" s="11" t="s">
        <v>36</v>
      </c>
      <c r="F65" s="56" t="s">
        <v>41</v>
      </c>
      <c r="G65" s="69">
        <v>3.6</v>
      </c>
      <c r="H65" s="13">
        <v>230</v>
      </c>
      <c r="I65" s="13">
        <v>89</v>
      </c>
      <c r="J65" s="13">
        <v>180</v>
      </c>
      <c r="K65" s="13">
        <v>133</v>
      </c>
      <c r="L65" s="13">
        <v>182</v>
      </c>
      <c r="M65" s="13"/>
      <c r="N65" s="13"/>
      <c r="O65" s="34"/>
      <c r="P65" s="34"/>
      <c r="Q65" s="34"/>
      <c r="R65" s="101">
        <v>814</v>
      </c>
      <c r="S65" s="45" t="s">
        <v>157</v>
      </c>
      <c r="T65" s="106">
        <v>23.801130104203494</v>
      </c>
      <c r="V65" s="46">
        <f t="shared" si="1"/>
        <v>24.192022275989778</v>
      </c>
      <c r="W65" s="46">
        <f>(V65+V66)/2</f>
        <v>23.801130104203494</v>
      </c>
    </row>
    <row r="66" spans="1:23" x14ac:dyDescent="0.25">
      <c r="A66" s="55">
        <v>58</v>
      </c>
      <c r="B66" s="25" t="s">
        <v>37</v>
      </c>
      <c r="C66" s="30" t="s">
        <v>139</v>
      </c>
      <c r="D66" s="28" t="s">
        <v>140</v>
      </c>
      <c r="E66" s="28">
        <v>2</v>
      </c>
      <c r="F66" s="27" t="s">
        <v>58</v>
      </c>
      <c r="G66" s="69">
        <v>17.2</v>
      </c>
      <c r="H66" s="13">
        <v>105</v>
      </c>
      <c r="I66" s="13">
        <v>180</v>
      </c>
      <c r="J66" s="13">
        <v>180</v>
      </c>
      <c r="K66" s="13">
        <v>180</v>
      </c>
      <c r="L66" s="13">
        <v>169</v>
      </c>
      <c r="M66" s="13"/>
      <c r="N66" s="13"/>
      <c r="O66" s="34"/>
      <c r="P66" s="34"/>
      <c r="Q66" s="34"/>
      <c r="R66" s="101">
        <v>814</v>
      </c>
      <c r="S66" s="45" t="s">
        <v>157</v>
      </c>
      <c r="T66" s="106">
        <v>23.801130104203494</v>
      </c>
      <c r="V66" s="46">
        <f t="shared" si="1"/>
        <v>23.410237932417207</v>
      </c>
      <c r="W66" s="46">
        <f>(V65+V66)/2</f>
        <v>23.801130104203494</v>
      </c>
    </row>
    <row r="67" spans="1:23" x14ac:dyDescent="0.25">
      <c r="A67" s="55">
        <v>59</v>
      </c>
      <c r="B67" s="25"/>
      <c r="C67" s="27" t="s">
        <v>141</v>
      </c>
      <c r="D67" s="28" t="s">
        <v>142</v>
      </c>
      <c r="E67" s="28">
        <v>1</v>
      </c>
      <c r="F67" s="56" t="s">
        <v>26</v>
      </c>
      <c r="G67" s="70">
        <v>3.3</v>
      </c>
      <c r="H67" s="13">
        <v>167</v>
      </c>
      <c r="I67" s="13">
        <v>180</v>
      </c>
      <c r="J67" s="27">
        <v>155</v>
      </c>
      <c r="K67" s="27">
        <v>180</v>
      </c>
      <c r="L67" s="27">
        <v>124</v>
      </c>
      <c r="M67" s="27"/>
      <c r="N67" s="27"/>
      <c r="O67" s="34"/>
      <c r="P67" s="34"/>
      <c r="Q67" s="34"/>
      <c r="R67" s="101">
        <v>806</v>
      </c>
      <c r="S67" s="45">
        <v>59</v>
      </c>
      <c r="T67" s="106">
        <v>22.665535342278396</v>
      </c>
      <c r="V67" s="46">
        <f t="shared" si="1"/>
        <v>22.665535342278396</v>
      </c>
      <c r="W67" s="44"/>
    </row>
    <row r="68" spans="1:23" x14ac:dyDescent="0.25">
      <c r="A68" s="55">
        <v>60</v>
      </c>
      <c r="B68" s="25" t="s">
        <v>37</v>
      </c>
      <c r="C68" s="27" t="s">
        <v>143</v>
      </c>
      <c r="D68" s="28" t="s">
        <v>144</v>
      </c>
      <c r="E68" s="28">
        <v>1</v>
      </c>
      <c r="F68" s="27" t="s">
        <v>29</v>
      </c>
      <c r="G68" s="70">
        <v>14.2</v>
      </c>
      <c r="H68" s="13">
        <v>135</v>
      </c>
      <c r="I68" s="13">
        <v>180</v>
      </c>
      <c r="J68" s="13">
        <v>180</v>
      </c>
      <c r="K68" s="13">
        <v>180</v>
      </c>
      <c r="L68" s="13">
        <v>122</v>
      </c>
      <c r="M68" s="13"/>
      <c r="N68" s="13"/>
      <c r="O68" s="34"/>
      <c r="P68" s="34"/>
      <c r="Q68" s="34"/>
      <c r="R68" s="101">
        <v>797</v>
      </c>
      <c r="S68" s="45">
        <v>60</v>
      </c>
      <c r="T68" s="106">
        <v>21.955618766855729</v>
      </c>
      <c r="V68" s="46">
        <f t="shared" si="1"/>
        <v>21.955618766855729</v>
      </c>
      <c r="W68" s="44"/>
    </row>
    <row r="69" spans="1:23" x14ac:dyDescent="0.25">
      <c r="A69" s="55">
        <v>61</v>
      </c>
      <c r="B69" s="25" t="s">
        <v>37</v>
      </c>
      <c r="C69" s="13" t="s">
        <v>145</v>
      </c>
      <c r="D69" s="50" t="s">
        <v>146</v>
      </c>
      <c r="E69" s="22">
        <v>1</v>
      </c>
      <c r="F69" s="41" t="s">
        <v>147</v>
      </c>
      <c r="G69" s="69">
        <v>14.7</v>
      </c>
      <c r="H69" s="13">
        <v>213</v>
      </c>
      <c r="I69" s="13">
        <v>180</v>
      </c>
      <c r="J69" s="13">
        <v>114</v>
      </c>
      <c r="K69" s="13">
        <v>180</v>
      </c>
      <c r="L69" s="13">
        <v>86</v>
      </c>
      <c r="M69" s="13"/>
      <c r="N69" s="13"/>
      <c r="O69" s="34"/>
      <c r="P69" s="34"/>
      <c r="Q69" s="34"/>
      <c r="R69" s="101">
        <v>773</v>
      </c>
      <c r="S69" s="45">
        <v>61</v>
      </c>
      <c r="T69" s="106">
        <v>21.278366449196753</v>
      </c>
      <c r="V69" s="46">
        <f t="shared" si="1"/>
        <v>21.278366449196753</v>
      </c>
      <c r="W69" s="44"/>
    </row>
    <row r="70" spans="1:23" x14ac:dyDescent="0.25">
      <c r="A70" s="55">
        <v>62</v>
      </c>
      <c r="B70" s="25"/>
      <c r="C70" s="27" t="s">
        <v>148</v>
      </c>
      <c r="D70" s="28">
        <v>819</v>
      </c>
      <c r="E70" s="28" t="s">
        <v>36</v>
      </c>
      <c r="F70" s="99" t="s">
        <v>149</v>
      </c>
      <c r="G70" s="69">
        <v>9.5</v>
      </c>
      <c r="H70" s="13">
        <v>95</v>
      </c>
      <c r="I70" s="13">
        <v>180</v>
      </c>
      <c r="J70" s="13">
        <v>180</v>
      </c>
      <c r="K70" s="13">
        <v>180</v>
      </c>
      <c r="L70" s="13">
        <v>118</v>
      </c>
      <c r="M70" s="13"/>
      <c r="N70" s="13"/>
      <c r="O70" s="34"/>
      <c r="P70" s="34"/>
      <c r="Q70" s="34"/>
      <c r="R70" s="101">
        <v>753</v>
      </c>
      <c r="S70" s="45">
        <v>62</v>
      </c>
      <c r="T70" s="106">
        <v>20.631815114843544</v>
      </c>
      <c r="V70" s="46">
        <f t="shared" si="1"/>
        <v>20.631815114843544</v>
      </c>
      <c r="W70" s="44"/>
    </row>
    <row r="71" spans="1:23" x14ac:dyDescent="0.25">
      <c r="A71" s="55">
        <v>63</v>
      </c>
      <c r="B71" s="25"/>
      <c r="C71" s="27" t="s">
        <v>150</v>
      </c>
      <c r="D71" s="28" t="s">
        <v>151</v>
      </c>
      <c r="E71" s="28" t="s">
        <v>36</v>
      </c>
      <c r="F71" s="27" t="s">
        <v>29</v>
      </c>
      <c r="G71" s="70">
        <v>3.6</v>
      </c>
      <c r="H71" s="13">
        <v>72</v>
      </c>
      <c r="I71" s="13">
        <v>180</v>
      </c>
      <c r="J71" s="13">
        <v>180</v>
      </c>
      <c r="K71" s="13">
        <v>180</v>
      </c>
      <c r="L71" s="13">
        <v>131</v>
      </c>
      <c r="M71" s="13"/>
      <c r="N71" s="13"/>
      <c r="O71" s="34"/>
      <c r="P71" s="34"/>
      <c r="Q71" s="34"/>
      <c r="R71" s="101">
        <v>743</v>
      </c>
      <c r="S71" s="45">
        <v>63</v>
      </c>
      <c r="T71" s="106">
        <v>20.014146050987289</v>
      </c>
      <c r="V71" s="46">
        <f t="shared" si="1"/>
        <v>20.014146050987289</v>
      </c>
      <c r="W71" s="44"/>
    </row>
    <row r="72" spans="1:23" x14ac:dyDescent="0.25">
      <c r="A72" s="55">
        <v>64</v>
      </c>
      <c r="B72" s="25" t="s">
        <v>37</v>
      </c>
      <c r="C72" s="57" t="s">
        <v>152</v>
      </c>
      <c r="D72" s="58"/>
      <c r="E72" s="48">
        <v>2</v>
      </c>
      <c r="F72" s="24" t="s">
        <v>66</v>
      </c>
      <c r="G72" s="69">
        <v>0</v>
      </c>
      <c r="H72" s="13">
        <v>101</v>
      </c>
      <c r="I72" s="13">
        <v>92</v>
      </c>
      <c r="J72" s="13">
        <v>180</v>
      </c>
      <c r="K72" s="13">
        <v>91</v>
      </c>
      <c r="L72" s="13">
        <v>226</v>
      </c>
      <c r="M72" s="13"/>
      <c r="N72" s="13"/>
      <c r="O72" s="34"/>
      <c r="P72" s="34"/>
      <c r="Q72" s="34"/>
      <c r="R72" s="101">
        <v>690</v>
      </c>
      <c r="S72" s="45">
        <v>64</v>
      </c>
      <c r="T72" s="106">
        <v>19.423672584004365</v>
      </c>
      <c r="V72" s="46">
        <f t="shared" si="1"/>
        <v>19.423672584004365</v>
      </c>
      <c r="W72" s="44"/>
    </row>
    <row r="73" spans="1:23" x14ac:dyDescent="0.25">
      <c r="A73" s="55">
        <v>65</v>
      </c>
      <c r="B73" s="26" t="s">
        <v>37</v>
      </c>
      <c r="C73" s="30" t="s">
        <v>153</v>
      </c>
      <c r="D73" s="49"/>
      <c r="E73" s="11">
        <v>2</v>
      </c>
      <c r="F73" s="56" t="s">
        <v>66</v>
      </c>
      <c r="G73" s="69">
        <v>0</v>
      </c>
      <c r="H73" s="13">
        <v>163</v>
      </c>
      <c r="I73" s="13">
        <v>132</v>
      </c>
      <c r="J73" s="13">
        <v>121</v>
      </c>
      <c r="K73" s="13">
        <v>129</v>
      </c>
      <c r="L73" s="13">
        <v>79</v>
      </c>
      <c r="M73" s="13"/>
      <c r="N73" s="13"/>
      <c r="O73" s="34"/>
      <c r="P73" s="34"/>
      <c r="Q73" s="34"/>
      <c r="R73" s="101">
        <v>624</v>
      </c>
      <c r="S73" s="45">
        <v>65</v>
      </c>
      <c r="T73" s="106">
        <v>18.858828797976873</v>
      </c>
      <c r="V73" s="46">
        <f t="shared" si="1"/>
        <v>18.858828797976873</v>
      </c>
      <c r="W73" s="44"/>
    </row>
    <row r="74" spans="1:23" x14ac:dyDescent="0.25">
      <c r="A74" s="55">
        <v>66</v>
      </c>
      <c r="B74" s="25"/>
      <c r="C74" s="42" t="s">
        <v>154</v>
      </c>
      <c r="D74" s="28">
        <v>2460</v>
      </c>
      <c r="E74" s="28" t="s">
        <v>36</v>
      </c>
      <c r="F74" s="99" t="s">
        <v>107</v>
      </c>
      <c r="G74" s="69">
        <v>1.8</v>
      </c>
      <c r="H74" s="13">
        <v>223</v>
      </c>
      <c r="I74" s="13">
        <v>104</v>
      </c>
      <c r="J74" s="13">
        <v>163</v>
      </c>
      <c r="K74" s="13">
        <v>4</v>
      </c>
      <c r="L74" s="13">
        <v>116</v>
      </c>
      <c r="M74" s="13"/>
      <c r="N74" s="13"/>
      <c r="O74" s="35"/>
      <c r="P74" s="35"/>
      <c r="Q74" s="35"/>
      <c r="R74" s="103">
        <v>610</v>
      </c>
      <c r="S74" s="45">
        <v>66</v>
      </c>
      <c r="T74" s="106">
        <v>18.318159356344044</v>
      </c>
      <c r="V74" s="46">
        <f t="shared" si="1"/>
        <v>18.318159356344044</v>
      </c>
      <c r="W74" s="44"/>
    </row>
    <row r="75" spans="1:23" x14ac:dyDescent="0.25">
      <c r="A75" s="55">
        <v>67</v>
      </c>
      <c r="B75" s="25" t="s">
        <v>37</v>
      </c>
      <c r="C75" s="42" t="s">
        <v>155</v>
      </c>
      <c r="D75" s="43"/>
      <c r="E75" s="11">
        <v>2</v>
      </c>
      <c r="F75" s="98" t="s">
        <v>66</v>
      </c>
      <c r="G75" s="69">
        <v>0</v>
      </c>
      <c r="H75" s="13">
        <v>71</v>
      </c>
      <c r="I75" s="13">
        <v>104</v>
      </c>
      <c r="J75" s="13">
        <v>154</v>
      </c>
      <c r="K75" s="13">
        <v>180</v>
      </c>
      <c r="L75" s="13">
        <v>91</v>
      </c>
      <c r="M75" s="13"/>
      <c r="N75" s="13"/>
      <c r="O75" s="35"/>
      <c r="P75" s="35"/>
      <c r="Q75" s="35"/>
      <c r="R75" s="103">
        <v>600</v>
      </c>
      <c r="S75" s="45">
        <v>67</v>
      </c>
      <c r="T75" s="106">
        <v>17.800310305730708</v>
      </c>
      <c r="V75" s="46">
        <f t="shared" si="1"/>
        <v>17.800310305730708</v>
      </c>
      <c r="W75" s="44"/>
    </row>
    <row r="76" spans="1:23" x14ac:dyDescent="0.25">
      <c r="A76" s="55">
        <v>68</v>
      </c>
      <c r="B76" s="25" t="s">
        <v>37</v>
      </c>
      <c r="C76" s="30" t="s">
        <v>156</v>
      </c>
      <c r="D76" s="28"/>
      <c r="E76" s="28">
        <v>2</v>
      </c>
      <c r="F76" s="27" t="s">
        <v>66</v>
      </c>
      <c r="G76" s="69">
        <v>0</v>
      </c>
      <c r="H76" s="13">
        <v>84</v>
      </c>
      <c r="I76" s="13">
        <v>96</v>
      </c>
      <c r="J76" s="27">
        <v>62</v>
      </c>
      <c r="K76" s="27">
        <v>105</v>
      </c>
      <c r="L76" s="27">
        <v>205</v>
      </c>
      <c r="M76" s="27"/>
      <c r="N76" s="27"/>
      <c r="O76" s="35"/>
      <c r="P76" s="35"/>
      <c r="Q76" s="35"/>
      <c r="R76" s="103">
        <v>552</v>
      </c>
      <c r="S76" s="45">
        <v>68</v>
      </c>
      <c r="T76" s="106">
        <v>17.304020755639922</v>
      </c>
      <c r="V76" s="46">
        <f t="shared" si="1"/>
        <v>17.304020755639922</v>
      </c>
      <c r="W76" s="44"/>
    </row>
    <row r="77" spans="1:23" x14ac:dyDescent="0.25">
      <c r="A77" s="59"/>
      <c r="B77" s="59"/>
      <c r="C77" s="60"/>
      <c r="D77" s="61"/>
      <c r="E77" s="62"/>
      <c r="F77" s="63"/>
      <c r="G77" s="64"/>
      <c r="H77" s="65"/>
      <c r="I77" s="65"/>
      <c r="J77" s="66"/>
      <c r="K77" s="66"/>
      <c r="L77" s="66"/>
      <c r="M77" s="66"/>
      <c r="N77" s="66"/>
      <c r="O77" s="66"/>
      <c r="P77" s="66"/>
      <c r="Q77" s="66"/>
      <c r="R77" s="104"/>
      <c r="S77" s="59"/>
      <c r="T77" s="107"/>
      <c r="V77" s="67"/>
      <c r="W77" s="52"/>
    </row>
    <row r="79" spans="1:23" x14ac:dyDescent="0.25">
      <c r="A79" s="123" t="s">
        <v>11</v>
      </c>
      <c r="B79" s="124"/>
      <c r="C79" s="124"/>
      <c r="D79" s="125"/>
      <c r="E79" s="53">
        <v>16.2</v>
      </c>
    </row>
    <row r="80" spans="1:23" x14ac:dyDescent="0.25">
      <c r="A80" s="133" t="s">
        <v>20</v>
      </c>
      <c r="B80" s="134"/>
      <c r="C80" s="134"/>
      <c r="D80" s="134"/>
      <c r="E80" s="53">
        <v>3509.8</v>
      </c>
    </row>
    <row r="81" spans="1:5" x14ac:dyDescent="0.25">
      <c r="A81" s="123" t="s">
        <v>10</v>
      </c>
      <c r="B81" s="124"/>
      <c r="C81" s="124"/>
      <c r="D81" s="125"/>
      <c r="E81" s="68">
        <f>SUM(G9:G76)+E79*A76+E80</f>
        <v>5727.2</v>
      </c>
    </row>
    <row r="83" spans="1:5" x14ac:dyDescent="0.25">
      <c r="E83" s="52"/>
    </row>
  </sheetData>
  <mergeCells count="21">
    <mergeCell ref="A79:D79"/>
    <mergeCell ref="A81:D81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80:D80"/>
    <mergeCell ref="V1:V8"/>
    <mergeCell ref="W1:W8"/>
    <mergeCell ref="A5:R5"/>
    <mergeCell ref="A6:R6"/>
    <mergeCell ref="L1:R1"/>
    <mergeCell ref="L2:R2"/>
    <mergeCell ref="L3:R3"/>
    <mergeCell ref="L4:R4"/>
    <mergeCell ref="D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Normal="100" zoomScalePageLayoutView="120" workbookViewId="0">
      <selection activeCell="R10" sqref="R10:S10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20"/>
      <c r="L1" s="120"/>
      <c r="M1" s="120"/>
      <c r="N1" s="120"/>
      <c r="O1" s="120"/>
      <c r="P1" s="120"/>
      <c r="Q1" s="120"/>
      <c r="R1" s="2"/>
      <c r="U1" s="136" t="s">
        <v>14</v>
      </c>
      <c r="V1" s="117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20"/>
      <c r="L2" s="120"/>
      <c r="M2" s="120"/>
      <c r="N2" s="120"/>
      <c r="O2" s="120"/>
      <c r="P2" s="120"/>
      <c r="Q2" s="120"/>
      <c r="R2" s="2"/>
      <c r="U2" s="137"/>
      <c r="V2" s="117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20"/>
      <c r="L3" s="120"/>
      <c r="M3" s="120"/>
      <c r="N3" s="120"/>
      <c r="O3" s="120"/>
      <c r="P3" s="120"/>
      <c r="Q3" s="120"/>
      <c r="R3" s="2"/>
      <c r="U3" s="137"/>
      <c r="V3" s="117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20"/>
      <c r="L4" s="120"/>
      <c r="M4" s="120"/>
      <c r="N4" s="120"/>
      <c r="O4" s="120"/>
      <c r="P4" s="120"/>
      <c r="Q4" s="120"/>
      <c r="R4" s="2"/>
      <c r="U4" s="137"/>
      <c r="V4" s="117"/>
    </row>
    <row r="5" spans="1:22" ht="15.75" x14ac:dyDescent="0.25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3"/>
      <c r="U5" s="137"/>
      <c r="V5" s="117"/>
    </row>
    <row r="6" spans="1:22" x14ac:dyDescent="0.25">
      <c r="A6" s="135" t="s">
        <v>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54"/>
      <c r="U6" s="137"/>
      <c r="V6" s="117"/>
    </row>
    <row r="7" spans="1:22" ht="15.75" x14ac:dyDescent="0.25">
      <c r="A7" s="143" t="s">
        <v>13</v>
      </c>
      <c r="B7" s="4"/>
      <c r="C7" s="145" t="s">
        <v>1</v>
      </c>
      <c r="D7" s="5"/>
      <c r="E7" s="145" t="s">
        <v>2</v>
      </c>
      <c r="F7" s="145" t="s">
        <v>3</v>
      </c>
      <c r="G7" s="127" t="s">
        <v>8</v>
      </c>
      <c r="H7" s="147" t="s">
        <v>4</v>
      </c>
      <c r="I7" s="148"/>
      <c r="J7" s="148"/>
      <c r="K7" s="148"/>
      <c r="L7" s="148"/>
      <c r="M7" s="148"/>
      <c r="N7" s="148"/>
      <c r="O7" s="148"/>
      <c r="P7" s="148"/>
      <c r="Q7" s="149" t="s">
        <v>5</v>
      </c>
      <c r="R7" s="139" t="s">
        <v>12</v>
      </c>
      <c r="S7" s="142" t="s">
        <v>9</v>
      </c>
      <c r="U7" s="137"/>
      <c r="V7" s="117"/>
    </row>
    <row r="8" spans="1:22" ht="15.75" customHeight="1" x14ac:dyDescent="0.25">
      <c r="A8" s="144"/>
      <c r="B8" s="6"/>
      <c r="C8" s="146"/>
      <c r="D8" s="7" t="s">
        <v>6</v>
      </c>
      <c r="E8" s="146"/>
      <c r="F8" s="146"/>
      <c r="G8" s="128"/>
      <c r="H8" s="8">
        <v>1</v>
      </c>
      <c r="I8" s="8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150"/>
      <c r="R8" s="140"/>
      <c r="S8" s="142"/>
      <c r="U8" s="138"/>
      <c r="V8" s="117"/>
    </row>
    <row r="9" spans="1:22" x14ac:dyDescent="0.25">
      <c r="A9" s="73">
        <v>1</v>
      </c>
      <c r="B9" s="9"/>
      <c r="C9" s="91" t="s">
        <v>158</v>
      </c>
      <c r="D9" s="10">
        <v>168</v>
      </c>
      <c r="E9" s="11" t="s">
        <v>25</v>
      </c>
      <c r="F9" s="12" t="s">
        <v>46</v>
      </c>
      <c r="G9" s="76">
        <v>2.6</v>
      </c>
      <c r="H9" s="13">
        <v>240</v>
      </c>
      <c r="I9" s="13">
        <v>180</v>
      </c>
      <c r="J9" s="13">
        <v>180</v>
      </c>
      <c r="K9" s="13">
        <v>180</v>
      </c>
      <c r="L9" s="13">
        <v>180</v>
      </c>
      <c r="M9" s="13">
        <v>360</v>
      </c>
      <c r="N9" s="13">
        <v>300</v>
      </c>
      <c r="O9" s="13"/>
      <c r="P9" s="13"/>
      <c r="Q9" s="50">
        <v>1620</v>
      </c>
      <c r="R9" s="89">
        <v>1</v>
      </c>
      <c r="S9" s="106">
        <v>1129.76</v>
      </c>
      <c r="U9" s="46">
        <f t="shared" ref="U9:U40" si="0">$E$68*0.2/(0.01322*A9*A9+0.06088*A9+0.9259)</f>
        <v>1129.76</v>
      </c>
      <c r="V9" s="44"/>
    </row>
    <row r="10" spans="1:22" x14ac:dyDescent="0.25">
      <c r="A10" s="73">
        <v>2</v>
      </c>
      <c r="B10" s="9"/>
      <c r="C10" s="91" t="s">
        <v>159</v>
      </c>
      <c r="D10" s="10">
        <v>39</v>
      </c>
      <c r="E10" s="11" t="s">
        <v>25</v>
      </c>
      <c r="F10" s="30" t="s">
        <v>34</v>
      </c>
      <c r="G10" s="76">
        <v>14.6</v>
      </c>
      <c r="H10" s="13">
        <v>240</v>
      </c>
      <c r="I10" s="13">
        <v>180</v>
      </c>
      <c r="J10" s="13">
        <v>180</v>
      </c>
      <c r="K10" s="13">
        <v>180</v>
      </c>
      <c r="L10" s="13">
        <v>180</v>
      </c>
      <c r="M10" s="13">
        <v>360</v>
      </c>
      <c r="N10" s="13">
        <v>268</v>
      </c>
      <c r="O10" s="13"/>
      <c r="P10" s="13"/>
      <c r="Q10" s="50">
        <v>1588</v>
      </c>
      <c r="R10" s="89">
        <v>2</v>
      </c>
      <c r="S10" s="106">
        <v>1026.5506024315337</v>
      </c>
      <c r="U10" s="46">
        <f t="shared" si="0"/>
        <v>1026.5506024315337</v>
      </c>
      <c r="V10" s="44"/>
    </row>
    <row r="11" spans="1:22" x14ac:dyDescent="0.25">
      <c r="A11" s="73">
        <v>3</v>
      </c>
      <c r="B11" s="9"/>
      <c r="C11" s="91" t="s">
        <v>160</v>
      </c>
      <c r="D11" s="10">
        <v>2387</v>
      </c>
      <c r="E11" s="11" t="s">
        <v>28</v>
      </c>
      <c r="F11" s="12" t="s">
        <v>161</v>
      </c>
      <c r="G11" s="76">
        <v>4</v>
      </c>
      <c r="H11" s="13">
        <v>240</v>
      </c>
      <c r="I11" s="13">
        <v>180</v>
      </c>
      <c r="J11" s="13">
        <v>180</v>
      </c>
      <c r="K11" s="13">
        <v>180</v>
      </c>
      <c r="L11" s="13">
        <v>180</v>
      </c>
      <c r="M11" s="13">
        <v>360</v>
      </c>
      <c r="N11" s="13">
        <v>257</v>
      </c>
      <c r="O11" s="13"/>
      <c r="P11" s="13"/>
      <c r="Q11" s="50">
        <v>1577</v>
      </c>
      <c r="R11" s="89">
        <v>3</v>
      </c>
      <c r="S11" s="106">
        <v>920.35974973931184</v>
      </c>
      <c r="U11" s="46">
        <f t="shared" si="0"/>
        <v>920.35974973931184</v>
      </c>
      <c r="V11" s="44"/>
    </row>
    <row r="12" spans="1:22" x14ac:dyDescent="0.25">
      <c r="A12" s="73">
        <v>4</v>
      </c>
      <c r="B12" s="9"/>
      <c r="C12" s="91" t="s">
        <v>162</v>
      </c>
      <c r="D12" s="10" t="s">
        <v>163</v>
      </c>
      <c r="E12" s="11" t="s">
        <v>28</v>
      </c>
      <c r="F12" s="30" t="s">
        <v>164</v>
      </c>
      <c r="G12" s="76">
        <v>32.299999999999997</v>
      </c>
      <c r="H12" s="13">
        <v>240</v>
      </c>
      <c r="I12" s="13">
        <v>180</v>
      </c>
      <c r="J12" s="13">
        <v>180</v>
      </c>
      <c r="K12" s="13">
        <v>180</v>
      </c>
      <c r="L12" s="13">
        <v>180</v>
      </c>
      <c r="M12" s="13">
        <v>360</v>
      </c>
      <c r="N12" s="13">
        <v>254</v>
      </c>
      <c r="O12" s="13"/>
      <c r="P12" s="13"/>
      <c r="Q12" s="50">
        <v>1574</v>
      </c>
      <c r="R12" s="89">
        <v>4</v>
      </c>
      <c r="S12" s="106">
        <v>818.10940373948188</v>
      </c>
      <c r="U12" s="46">
        <f t="shared" si="0"/>
        <v>818.10940373948188</v>
      </c>
      <c r="V12" s="44"/>
    </row>
    <row r="13" spans="1:22" x14ac:dyDescent="0.25">
      <c r="A13" s="73">
        <v>5</v>
      </c>
      <c r="B13" s="19"/>
      <c r="C13" s="92" t="s">
        <v>35</v>
      </c>
      <c r="D13" s="21">
        <v>1548</v>
      </c>
      <c r="E13" s="22" t="s">
        <v>36</v>
      </c>
      <c r="F13" s="23" t="s">
        <v>31</v>
      </c>
      <c r="G13" s="76">
        <v>15.7</v>
      </c>
      <c r="H13" s="13">
        <v>240</v>
      </c>
      <c r="I13" s="13">
        <v>180</v>
      </c>
      <c r="J13" s="13">
        <v>180</v>
      </c>
      <c r="K13" s="13">
        <v>180</v>
      </c>
      <c r="L13" s="13">
        <v>180</v>
      </c>
      <c r="M13" s="13">
        <v>360</v>
      </c>
      <c r="N13" s="13">
        <v>241</v>
      </c>
      <c r="O13" s="13"/>
      <c r="P13" s="13"/>
      <c r="Q13" s="50">
        <v>1561</v>
      </c>
      <c r="R13" s="89">
        <v>5</v>
      </c>
      <c r="S13" s="106">
        <v>723.83393131727325</v>
      </c>
      <c r="U13" s="46">
        <f t="shared" si="0"/>
        <v>723.83393131727325</v>
      </c>
      <c r="V13" s="44"/>
    </row>
    <row r="14" spans="1:22" x14ac:dyDescent="0.25">
      <c r="A14" s="73">
        <v>6</v>
      </c>
      <c r="B14" s="9"/>
      <c r="C14" s="91" t="s">
        <v>165</v>
      </c>
      <c r="D14" s="10">
        <v>940</v>
      </c>
      <c r="E14" s="11" t="s">
        <v>25</v>
      </c>
      <c r="F14" s="12" t="s">
        <v>166</v>
      </c>
      <c r="G14" s="76">
        <v>34.6</v>
      </c>
      <c r="H14" s="13">
        <v>240</v>
      </c>
      <c r="I14" s="13">
        <v>180</v>
      </c>
      <c r="J14" s="13">
        <v>180</v>
      </c>
      <c r="K14" s="13">
        <v>180</v>
      </c>
      <c r="L14" s="14">
        <v>180</v>
      </c>
      <c r="M14" s="13">
        <v>360</v>
      </c>
      <c r="N14" s="13">
        <v>234</v>
      </c>
      <c r="O14" s="13"/>
      <c r="P14" s="13"/>
      <c r="Q14" s="50">
        <v>1554</v>
      </c>
      <c r="R14" s="89">
        <v>6</v>
      </c>
      <c r="S14" s="106">
        <v>639.32997566634606</v>
      </c>
      <c r="U14" s="46">
        <f t="shared" si="0"/>
        <v>639.32997566634606</v>
      </c>
      <c r="V14" s="44"/>
    </row>
    <row r="15" spans="1:22" x14ac:dyDescent="0.25">
      <c r="A15" s="73">
        <v>7</v>
      </c>
      <c r="B15" s="9"/>
      <c r="C15" s="91" t="s">
        <v>167</v>
      </c>
      <c r="D15" s="10">
        <v>1909</v>
      </c>
      <c r="E15" s="11" t="s">
        <v>36</v>
      </c>
      <c r="F15" s="12" t="s">
        <v>168</v>
      </c>
      <c r="G15" s="77">
        <v>28.9</v>
      </c>
      <c r="H15" s="14">
        <v>240</v>
      </c>
      <c r="I15" s="15">
        <v>180</v>
      </c>
      <c r="J15" s="15">
        <v>180</v>
      </c>
      <c r="K15" s="15">
        <v>180</v>
      </c>
      <c r="L15" s="15">
        <v>180</v>
      </c>
      <c r="M15" s="15">
        <v>360</v>
      </c>
      <c r="N15" s="15">
        <v>230</v>
      </c>
      <c r="O15" s="15"/>
      <c r="P15" s="15"/>
      <c r="Q15" s="17">
        <v>1550</v>
      </c>
      <c r="R15" s="89">
        <v>7</v>
      </c>
      <c r="S15" s="106">
        <v>564.92519401552124</v>
      </c>
      <c r="U15" s="46">
        <f t="shared" si="0"/>
        <v>564.92519401552124</v>
      </c>
      <c r="V15" s="44"/>
    </row>
    <row r="16" spans="1:22" x14ac:dyDescent="0.25">
      <c r="A16" s="73">
        <v>8</v>
      </c>
      <c r="B16" s="19"/>
      <c r="C16" s="29" t="s">
        <v>169</v>
      </c>
      <c r="D16" s="16">
        <v>936</v>
      </c>
      <c r="E16" s="17" t="s">
        <v>25</v>
      </c>
      <c r="F16" s="16" t="s">
        <v>170</v>
      </c>
      <c r="G16" s="76">
        <v>16.5</v>
      </c>
      <c r="H16" s="13">
        <v>240</v>
      </c>
      <c r="I16" s="13">
        <v>180</v>
      </c>
      <c r="J16" s="13">
        <v>180</v>
      </c>
      <c r="K16" s="13">
        <v>180</v>
      </c>
      <c r="L16" s="15">
        <v>180</v>
      </c>
      <c r="M16" s="13">
        <v>241</v>
      </c>
      <c r="N16" s="13"/>
      <c r="O16" s="13"/>
      <c r="P16" s="13"/>
      <c r="Q16" s="50">
        <v>1201</v>
      </c>
      <c r="R16" s="89">
        <v>8</v>
      </c>
      <c r="S16" s="106">
        <v>500.11066745757006</v>
      </c>
      <c r="U16" s="46">
        <f t="shared" si="0"/>
        <v>500.11066745757006</v>
      </c>
      <c r="V16" s="46"/>
    </row>
    <row r="17" spans="1:22" x14ac:dyDescent="0.25">
      <c r="A17" s="73">
        <v>9</v>
      </c>
      <c r="B17" s="19"/>
      <c r="C17" s="29" t="s">
        <v>171</v>
      </c>
      <c r="D17" s="16">
        <v>2844</v>
      </c>
      <c r="E17" s="17" t="s">
        <v>36</v>
      </c>
      <c r="F17" s="93" t="s">
        <v>66</v>
      </c>
      <c r="G17" s="76">
        <v>1</v>
      </c>
      <c r="H17" s="13">
        <v>240</v>
      </c>
      <c r="I17" s="13">
        <v>180</v>
      </c>
      <c r="J17" s="13">
        <v>180</v>
      </c>
      <c r="K17" s="13">
        <v>180</v>
      </c>
      <c r="L17" s="13">
        <v>180</v>
      </c>
      <c r="M17" s="13">
        <v>228</v>
      </c>
      <c r="N17" s="13"/>
      <c r="O17" s="13"/>
      <c r="P17" s="13"/>
      <c r="Q17" s="50">
        <v>1188</v>
      </c>
      <c r="R17" s="89">
        <v>9</v>
      </c>
      <c r="S17" s="106">
        <v>443.97635814889333</v>
      </c>
      <c r="U17" s="46">
        <f t="shared" si="0"/>
        <v>443.97635814889333</v>
      </c>
      <c r="V17" s="46"/>
    </row>
    <row r="18" spans="1:22" x14ac:dyDescent="0.25">
      <c r="A18" s="73">
        <v>10</v>
      </c>
      <c r="B18" s="9"/>
      <c r="C18" s="91" t="s">
        <v>172</v>
      </c>
      <c r="D18" s="10" t="s">
        <v>173</v>
      </c>
      <c r="E18" s="11" t="s">
        <v>28</v>
      </c>
      <c r="F18" s="12" t="s">
        <v>174</v>
      </c>
      <c r="G18" s="78">
        <v>32.4</v>
      </c>
      <c r="H18" s="15">
        <v>240</v>
      </c>
      <c r="I18" s="15">
        <v>180</v>
      </c>
      <c r="J18" s="15">
        <v>180</v>
      </c>
      <c r="K18" s="15">
        <v>180</v>
      </c>
      <c r="L18" s="15">
        <v>180</v>
      </c>
      <c r="M18" s="15">
        <v>185</v>
      </c>
      <c r="N18" s="15"/>
      <c r="O18" s="15"/>
      <c r="P18" s="15"/>
      <c r="Q18" s="17">
        <v>1145</v>
      </c>
      <c r="R18" s="89">
        <v>10</v>
      </c>
      <c r="S18" s="106">
        <v>395.47729898134213</v>
      </c>
      <c r="U18" s="46">
        <f t="shared" si="0"/>
        <v>395.47729898134213</v>
      </c>
      <c r="V18" s="46"/>
    </row>
    <row r="19" spans="1:22" x14ac:dyDescent="0.25">
      <c r="A19" s="73">
        <v>11</v>
      </c>
      <c r="B19" s="9" t="s">
        <v>37</v>
      </c>
      <c r="C19" s="91" t="s">
        <v>175</v>
      </c>
      <c r="D19" s="10" t="s">
        <v>176</v>
      </c>
      <c r="E19" s="11">
        <v>2</v>
      </c>
      <c r="F19" s="12" t="s">
        <v>170</v>
      </c>
      <c r="G19" s="76">
        <v>0</v>
      </c>
      <c r="H19" s="13">
        <v>240</v>
      </c>
      <c r="I19" s="13">
        <v>180</v>
      </c>
      <c r="J19" s="13">
        <v>180</v>
      </c>
      <c r="K19" s="13">
        <v>180</v>
      </c>
      <c r="L19" s="13">
        <v>180</v>
      </c>
      <c r="M19" s="13">
        <v>176</v>
      </c>
      <c r="N19" s="13"/>
      <c r="O19" s="13"/>
      <c r="P19" s="13"/>
      <c r="Q19" s="50">
        <v>1136</v>
      </c>
      <c r="R19" s="89">
        <v>11</v>
      </c>
      <c r="S19" s="106">
        <v>353.58037055583372</v>
      </c>
      <c r="U19" s="46">
        <f t="shared" si="0"/>
        <v>353.58037055583372</v>
      </c>
      <c r="V19" s="46"/>
    </row>
    <row r="20" spans="1:22" x14ac:dyDescent="0.25">
      <c r="A20" s="73">
        <v>12</v>
      </c>
      <c r="B20" s="19"/>
      <c r="C20" s="29" t="s">
        <v>177</v>
      </c>
      <c r="D20" s="16">
        <v>33</v>
      </c>
      <c r="E20" s="17" t="s">
        <v>28</v>
      </c>
      <c r="F20" s="94" t="s">
        <v>149</v>
      </c>
      <c r="G20" s="78">
        <v>38.700000000000003</v>
      </c>
      <c r="H20" s="15">
        <v>240</v>
      </c>
      <c r="I20" s="15">
        <v>180</v>
      </c>
      <c r="J20" s="15">
        <v>180</v>
      </c>
      <c r="K20" s="15">
        <v>180</v>
      </c>
      <c r="L20" s="15">
        <v>180</v>
      </c>
      <c r="M20" s="15">
        <v>77</v>
      </c>
      <c r="N20" s="15"/>
      <c r="O20" s="15"/>
      <c r="P20" s="15"/>
      <c r="Q20" s="17">
        <v>1037</v>
      </c>
      <c r="R20" s="89">
        <v>12</v>
      </c>
      <c r="S20" s="106">
        <v>317.33583510760809</v>
      </c>
      <c r="U20" s="46">
        <f t="shared" si="0"/>
        <v>317.33583510760809</v>
      </c>
      <c r="V20" s="46"/>
    </row>
    <row r="21" spans="1:22" x14ac:dyDescent="0.25">
      <c r="A21" s="73">
        <v>13</v>
      </c>
      <c r="B21" s="9"/>
      <c r="C21" s="91" t="s">
        <v>178</v>
      </c>
      <c r="D21" s="10" t="s">
        <v>179</v>
      </c>
      <c r="E21" s="11" t="s">
        <v>28</v>
      </c>
      <c r="F21" s="30" t="s">
        <v>180</v>
      </c>
      <c r="G21" s="76">
        <v>0</v>
      </c>
      <c r="H21" s="13">
        <v>240</v>
      </c>
      <c r="I21" s="13">
        <v>180</v>
      </c>
      <c r="J21" s="13">
        <v>180</v>
      </c>
      <c r="K21" s="13">
        <v>180</v>
      </c>
      <c r="L21" s="13">
        <v>180</v>
      </c>
      <c r="M21" s="13">
        <v>0</v>
      </c>
      <c r="N21" s="13"/>
      <c r="O21" s="13"/>
      <c r="P21" s="13"/>
      <c r="Q21" s="50">
        <v>960</v>
      </c>
      <c r="R21" s="89">
        <v>13</v>
      </c>
      <c r="S21" s="106">
        <v>285.90517066850225</v>
      </c>
      <c r="U21" s="46">
        <f t="shared" si="0"/>
        <v>285.90517066850225</v>
      </c>
      <c r="V21" s="46"/>
    </row>
    <row r="22" spans="1:22" x14ac:dyDescent="0.25">
      <c r="A22" s="73">
        <v>14</v>
      </c>
      <c r="B22" s="9"/>
      <c r="C22" s="91" t="s">
        <v>181</v>
      </c>
      <c r="D22" s="10">
        <v>2700</v>
      </c>
      <c r="E22" s="11" t="s">
        <v>25</v>
      </c>
      <c r="F22" s="12" t="s">
        <v>26</v>
      </c>
      <c r="G22" s="76">
        <v>93</v>
      </c>
      <c r="H22" s="13">
        <v>240</v>
      </c>
      <c r="I22" s="13">
        <v>175</v>
      </c>
      <c r="J22" s="13">
        <v>180</v>
      </c>
      <c r="K22" s="13">
        <v>180</v>
      </c>
      <c r="L22" s="13">
        <v>180</v>
      </c>
      <c r="M22" s="13"/>
      <c r="N22" s="13"/>
      <c r="O22" s="13"/>
      <c r="P22" s="13"/>
      <c r="Q22" s="50">
        <v>955</v>
      </c>
      <c r="R22" s="89">
        <v>14</v>
      </c>
      <c r="S22" s="106">
        <v>258.56536685174422</v>
      </c>
      <c r="U22" s="46">
        <f t="shared" si="0"/>
        <v>258.56536685174422</v>
      </c>
      <c r="V22" s="46"/>
    </row>
    <row r="23" spans="1:22" x14ac:dyDescent="0.25">
      <c r="A23" s="73">
        <v>15</v>
      </c>
      <c r="B23" s="19"/>
      <c r="C23" s="29" t="s">
        <v>182</v>
      </c>
      <c r="D23" s="18">
        <v>1796</v>
      </c>
      <c r="E23" s="20" t="s">
        <v>28</v>
      </c>
      <c r="F23" s="93" t="s">
        <v>34</v>
      </c>
      <c r="G23" s="78">
        <v>18.8</v>
      </c>
      <c r="H23" s="15">
        <v>240</v>
      </c>
      <c r="I23" s="15">
        <v>180</v>
      </c>
      <c r="J23" s="15">
        <v>163</v>
      </c>
      <c r="K23" s="15">
        <v>180</v>
      </c>
      <c r="L23" s="15">
        <v>168</v>
      </c>
      <c r="M23" s="15"/>
      <c r="N23" s="15"/>
      <c r="O23" s="15"/>
      <c r="P23" s="15"/>
      <c r="Q23" s="17">
        <v>931</v>
      </c>
      <c r="R23" s="89">
        <v>15</v>
      </c>
      <c r="S23" s="106">
        <v>234.70167857736416</v>
      </c>
      <c r="U23" s="46">
        <f t="shared" si="0"/>
        <v>234.70167857736416</v>
      </c>
      <c r="V23" s="46"/>
    </row>
    <row r="24" spans="1:22" x14ac:dyDescent="0.25">
      <c r="A24" s="73">
        <v>16</v>
      </c>
      <c r="B24" s="9"/>
      <c r="C24" s="91" t="s">
        <v>183</v>
      </c>
      <c r="D24" s="10" t="s">
        <v>184</v>
      </c>
      <c r="E24" s="11" t="s">
        <v>28</v>
      </c>
      <c r="F24" s="12" t="s">
        <v>93</v>
      </c>
      <c r="G24" s="76">
        <v>2.2999999999999998</v>
      </c>
      <c r="H24" s="13">
        <v>240</v>
      </c>
      <c r="I24" s="13">
        <v>149</v>
      </c>
      <c r="J24" s="13">
        <v>180</v>
      </c>
      <c r="K24" s="13">
        <v>180</v>
      </c>
      <c r="L24" s="13">
        <v>180</v>
      </c>
      <c r="M24" s="13"/>
      <c r="N24" s="13"/>
      <c r="O24" s="13"/>
      <c r="P24" s="13"/>
      <c r="Q24" s="50">
        <v>929</v>
      </c>
      <c r="R24" s="89">
        <v>16</v>
      </c>
      <c r="S24" s="106">
        <v>213.79558314251651</v>
      </c>
      <c r="U24" s="46">
        <f t="shared" si="0"/>
        <v>213.79558314251651</v>
      </c>
      <c r="V24" s="46"/>
    </row>
    <row r="25" spans="1:22" x14ac:dyDescent="0.25">
      <c r="A25" s="73">
        <v>17</v>
      </c>
      <c r="B25" s="9" t="s">
        <v>37</v>
      </c>
      <c r="C25" s="29" t="s">
        <v>185</v>
      </c>
      <c r="D25" s="16" t="s">
        <v>186</v>
      </c>
      <c r="E25" s="17">
        <v>1</v>
      </c>
      <c r="F25" s="18" t="s">
        <v>120</v>
      </c>
      <c r="G25" s="80">
        <v>17.2</v>
      </c>
      <c r="H25" s="13">
        <v>240</v>
      </c>
      <c r="I25" s="13">
        <v>147</v>
      </c>
      <c r="J25" s="13">
        <v>180</v>
      </c>
      <c r="K25" s="13">
        <v>180</v>
      </c>
      <c r="L25" s="13">
        <v>180</v>
      </c>
      <c r="M25" s="13"/>
      <c r="N25" s="13"/>
      <c r="O25" s="13"/>
      <c r="P25" s="13"/>
      <c r="Q25" s="50">
        <v>927</v>
      </c>
      <c r="R25" s="89">
        <v>17</v>
      </c>
      <c r="S25" s="106">
        <v>195.41152377262412</v>
      </c>
      <c r="U25" s="46">
        <f t="shared" si="0"/>
        <v>195.41152377262412</v>
      </c>
      <c r="V25" s="46"/>
    </row>
    <row r="26" spans="1:22" x14ac:dyDescent="0.25">
      <c r="A26" s="73">
        <v>18</v>
      </c>
      <c r="B26" s="9"/>
      <c r="C26" s="91" t="s">
        <v>187</v>
      </c>
      <c r="D26" s="10" t="s">
        <v>188</v>
      </c>
      <c r="E26" s="11" t="s">
        <v>36</v>
      </c>
      <c r="F26" s="95" t="s">
        <v>82</v>
      </c>
      <c r="G26" s="76">
        <v>0</v>
      </c>
      <c r="H26" s="13">
        <v>240</v>
      </c>
      <c r="I26" s="13">
        <v>141</v>
      </c>
      <c r="J26" s="13">
        <v>180</v>
      </c>
      <c r="K26" s="13">
        <v>180</v>
      </c>
      <c r="L26" s="13">
        <v>180</v>
      </c>
      <c r="M26" s="13"/>
      <c r="N26" s="13"/>
      <c r="O26" s="13"/>
      <c r="P26" s="13"/>
      <c r="Q26" s="50">
        <v>921</v>
      </c>
      <c r="R26" s="89">
        <v>18</v>
      </c>
      <c r="S26" s="106">
        <v>179.18420560125105</v>
      </c>
      <c r="U26" s="46">
        <f t="shared" si="0"/>
        <v>179.18420560125105</v>
      </c>
      <c r="V26" s="46"/>
    </row>
    <row r="27" spans="1:22" x14ac:dyDescent="0.25">
      <c r="A27" s="73">
        <v>19</v>
      </c>
      <c r="B27" s="19"/>
      <c r="C27" s="29" t="s">
        <v>189</v>
      </c>
      <c r="D27" s="18">
        <v>2883</v>
      </c>
      <c r="E27" s="20" t="s">
        <v>25</v>
      </c>
      <c r="F27" s="93" t="s">
        <v>170</v>
      </c>
      <c r="G27" s="76">
        <v>78</v>
      </c>
      <c r="H27" s="13">
        <v>240</v>
      </c>
      <c r="I27" s="13">
        <v>180</v>
      </c>
      <c r="J27" s="13">
        <v>180</v>
      </c>
      <c r="K27" s="13">
        <v>140</v>
      </c>
      <c r="L27" s="13">
        <v>180</v>
      </c>
      <c r="M27" s="13"/>
      <c r="N27" s="13"/>
      <c r="O27" s="13"/>
      <c r="P27" s="13"/>
      <c r="Q27" s="50">
        <v>920</v>
      </c>
      <c r="R27" s="89">
        <v>19</v>
      </c>
      <c r="S27" s="106">
        <v>164.80720754364671</v>
      </c>
      <c r="U27" s="46">
        <f t="shared" si="0"/>
        <v>164.80720754364671</v>
      </c>
      <c r="V27" s="46"/>
    </row>
    <row r="28" spans="1:22" x14ac:dyDescent="0.25">
      <c r="A28" s="73">
        <v>20</v>
      </c>
      <c r="B28" s="19"/>
      <c r="C28" s="29" t="s">
        <v>190</v>
      </c>
      <c r="D28" s="16">
        <v>932</v>
      </c>
      <c r="E28" s="17" t="s">
        <v>25</v>
      </c>
      <c r="F28" s="18" t="s">
        <v>191</v>
      </c>
      <c r="G28" s="79">
        <v>16.5</v>
      </c>
      <c r="H28" s="13">
        <v>240</v>
      </c>
      <c r="I28" s="13">
        <v>180</v>
      </c>
      <c r="J28" s="13">
        <v>134</v>
      </c>
      <c r="K28" s="13">
        <v>180</v>
      </c>
      <c r="L28" s="14">
        <v>180</v>
      </c>
      <c r="M28" s="13"/>
      <c r="N28" s="13"/>
      <c r="O28" s="13"/>
      <c r="P28" s="13"/>
      <c r="Q28" s="50">
        <v>914</v>
      </c>
      <c r="R28" s="89">
        <v>20</v>
      </c>
      <c r="S28" s="106">
        <v>152.02314472179236</v>
      </c>
      <c r="U28" s="46">
        <f t="shared" si="0"/>
        <v>152.02314472179236</v>
      </c>
      <c r="V28" s="46"/>
    </row>
    <row r="29" spans="1:22" x14ac:dyDescent="0.25">
      <c r="A29" s="73">
        <v>21</v>
      </c>
      <c r="B29" s="9"/>
      <c r="C29" s="91" t="s">
        <v>192</v>
      </c>
      <c r="D29" s="10">
        <v>833</v>
      </c>
      <c r="E29" s="11">
        <v>1</v>
      </c>
      <c r="F29" s="30" t="s">
        <v>149</v>
      </c>
      <c r="G29" s="76">
        <v>16.3</v>
      </c>
      <c r="H29" s="13">
        <v>240</v>
      </c>
      <c r="I29" s="13">
        <v>180</v>
      </c>
      <c r="J29" s="13">
        <v>132</v>
      </c>
      <c r="K29" s="13">
        <v>180</v>
      </c>
      <c r="L29" s="13">
        <v>180</v>
      </c>
      <c r="M29" s="13"/>
      <c r="N29" s="13"/>
      <c r="O29" s="13"/>
      <c r="P29" s="13"/>
      <c r="Q29" s="50">
        <v>912</v>
      </c>
      <c r="R29" s="89">
        <v>21</v>
      </c>
      <c r="S29" s="106">
        <v>140.61535397789501</v>
      </c>
      <c r="U29" s="46">
        <f t="shared" si="0"/>
        <v>140.61535397789501</v>
      </c>
      <c r="V29" s="46"/>
    </row>
    <row r="30" spans="1:22" x14ac:dyDescent="0.25">
      <c r="A30" s="73">
        <v>22</v>
      </c>
      <c r="B30" s="9"/>
      <c r="C30" s="92" t="s">
        <v>193</v>
      </c>
      <c r="D30" s="21">
        <v>735</v>
      </c>
      <c r="E30" s="22" t="s">
        <v>25</v>
      </c>
      <c r="F30" s="96" t="s">
        <v>46</v>
      </c>
      <c r="G30" s="77">
        <v>71.7</v>
      </c>
      <c r="H30" s="14">
        <v>240</v>
      </c>
      <c r="I30" s="15">
        <v>180</v>
      </c>
      <c r="J30" s="15">
        <v>127</v>
      </c>
      <c r="K30" s="15">
        <v>180</v>
      </c>
      <c r="L30" s="14">
        <v>180</v>
      </c>
      <c r="M30" s="15"/>
      <c r="N30" s="15"/>
      <c r="O30" s="15"/>
      <c r="P30" s="15"/>
      <c r="Q30" s="17">
        <v>907</v>
      </c>
      <c r="R30" s="89">
        <v>22</v>
      </c>
      <c r="S30" s="106">
        <v>130.40095847751664</v>
      </c>
      <c r="U30" s="46">
        <f t="shared" si="0"/>
        <v>130.40095847751664</v>
      </c>
      <c r="V30" s="46"/>
    </row>
    <row r="31" spans="1:22" x14ac:dyDescent="0.25">
      <c r="A31" s="73">
        <v>23</v>
      </c>
      <c r="B31" s="9"/>
      <c r="C31" s="92" t="s">
        <v>194</v>
      </c>
      <c r="D31" s="21">
        <v>154</v>
      </c>
      <c r="E31" s="22" t="s">
        <v>25</v>
      </c>
      <c r="F31" s="96" t="s">
        <v>76</v>
      </c>
      <c r="G31" s="76">
        <v>41.6</v>
      </c>
      <c r="H31" s="13">
        <v>240</v>
      </c>
      <c r="I31" s="13">
        <v>126</v>
      </c>
      <c r="J31" s="13">
        <v>180</v>
      </c>
      <c r="K31" s="13">
        <v>180</v>
      </c>
      <c r="L31" s="13">
        <v>180</v>
      </c>
      <c r="M31" s="13"/>
      <c r="N31" s="13"/>
      <c r="O31" s="13"/>
      <c r="P31" s="13"/>
      <c r="Q31" s="50">
        <v>906</v>
      </c>
      <c r="R31" s="89">
        <v>23</v>
      </c>
      <c r="S31" s="106">
        <v>121.22512747437635</v>
      </c>
      <c r="U31" s="46">
        <f t="shared" si="0"/>
        <v>121.22512747437635</v>
      </c>
      <c r="V31" s="46"/>
    </row>
    <row r="32" spans="1:22" x14ac:dyDescent="0.25">
      <c r="A32" s="73">
        <v>24</v>
      </c>
      <c r="B32" s="9"/>
      <c r="C32" s="91" t="s">
        <v>195</v>
      </c>
      <c r="D32" s="10">
        <v>944</v>
      </c>
      <c r="E32" s="11" t="s">
        <v>36</v>
      </c>
      <c r="F32" s="30" t="s">
        <v>170</v>
      </c>
      <c r="G32" s="79">
        <v>20.7</v>
      </c>
      <c r="H32" s="13">
        <v>240</v>
      </c>
      <c r="I32" s="13">
        <v>157</v>
      </c>
      <c r="J32" s="13">
        <v>180</v>
      </c>
      <c r="K32" s="13">
        <v>152</v>
      </c>
      <c r="L32" s="13">
        <v>169</v>
      </c>
      <c r="M32" s="13"/>
      <c r="N32" s="13"/>
      <c r="O32" s="13"/>
      <c r="P32" s="13"/>
      <c r="Q32" s="50">
        <v>898</v>
      </c>
      <c r="R32" s="89">
        <v>24</v>
      </c>
      <c r="S32" s="106">
        <v>112.95634559586632</v>
      </c>
      <c r="U32" s="46">
        <f t="shared" si="0"/>
        <v>112.95634559586632</v>
      </c>
      <c r="V32" s="44"/>
    </row>
    <row r="33" spans="1:22" x14ac:dyDescent="0.25">
      <c r="A33" s="73">
        <v>25</v>
      </c>
      <c r="B33" s="9"/>
      <c r="C33" s="91" t="s">
        <v>196</v>
      </c>
      <c r="D33" s="10" t="s">
        <v>197</v>
      </c>
      <c r="E33" s="11" t="s">
        <v>36</v>
      </c>
      <c r="F33" s="30" t="s">
        <v>46</v>
      </c>
      <c r="G33" s="78">
        <v>65.7</v>
      </c>
      <c r="H33" s="15">
        <v>240</v>
      </c>
      <c r="I33" s="15">
        <v>180</v>
      </c>
      <c r="J33" s="15">
        <v>115</v>
      </c>
      <c r="K33" s="15">
        <v>180</v>
      </c>
      <c r="L33" s="15">
        <v>180</v>
      </c>
      <c r="M33" s="15"/>
      <c r="N33" s="15"/>
      <c r="O33" s="15"/>
      <c r="P33" s="15"/>
      <c r="Q33" s="17">
        <v>895</v>
      </c>
      <c r="R33" s="89">
        <v>25</v>
      </c>
      <c r="S33" s="106">
        <v>105.48252166118911</v>
      </c>
      <c r="U33" s="46">
        <f t="shared" si="0"/>
        <v>105.48252166118911</v>
      </c>
      <c r="V33" s="44"/>
    </row>
    <row r="34" spans="1:22" x14ac:dyDescent="0.25">
      <c r="A34" s="73">
        <v>26</v>
      </c>
      <c r="B34" s="9"/>
      <c r="C34" s="91" t="s">
        <v>198</v>
      </c>
      <c r="D34" s="10" t="s">
        <v>199</v>
      </c>
      <c r="E34" s="11">
        <v>1</v>
      </c>
      <c r="F34" s="30" t="s">
        <v>26</v>
      </c>
      <c r="G34" s="76">
        <v>3.6</v>
      </c>
      <c r="H34" s="13">
        <v>240</v>
      </c>
      <c r="I34" s="13">
        <v>112</v>
      </c>
      <c r="J34" s="13">
        <v>180</v>
      </c>
      <c r="K34" s="13">
        <v>180</v>
      </c>
      <c r="L34" s="13">
        <v>180</v>
      </c>
      <c r="M34" s="13"/>
      <c r="N34" s="13"/>
      <c r="O34" s="13"/>
      <c r="P34" s="13"/>
      <c r="Q34" s="50">
        <v>892</v>
      </c>
      <c r="R34" s="89">
        <v>26</v>
      </c>
      <c r="S34" s="106">
        <v>98.707789087414255</v>
      </c>
      <c r="U34" s="46">
        <f t="shared" si="0"/>
        <v>98.707789087414255</v>
      </c>
      <c r="V34" s="44"/>
    </row>
    <row r="35" spans="1:22" x14ac:dyDescent="0.25">
      <c r="A35" s="73">
        <v>27</v>
      </c>
      <c r="B35" s="19"/>
      <c r="C35" s="29" t="s">
        <v>200</v>
      </c>
      <c r="D35" s="16">
        <v>31</v>
      </c>
      <c r="E35" s="17" t="s">
        <v>25</v>
      </c>
      <c r="F35" s="16" t="s">
        <v>46</v>
      </c>
      <c r="G35" s="78">
        <v>72.099999999999994</v>
      </c>
      <c r="H35" s="15">
        <v>240</v>
      </c>
      <c r="I35" s="15">
        <v>180</v>
      </c>
      <c r="J35" s="15">
        <v>109</v>
      </c>
      <c r="K35" s="15">
        <v>180</v>
      </c>
      <c r="L35" s="15">
        <v>180</v>
      </c>
      <c r="M35" s="15"/>
      <c r="N35" s="15"/>
      <c r="O35" s="15"/>
      <c r="P35" s="15"/>
      <c r="Q35" s="50">
        <v>889</v>
      </c>
      <c r="R35" s="89">
        <v>27</v>
      </c>
      <c r="S35" s="106">
        <v>92.549872860251128</v>
      </c>
      <c r="U35" s="46">
        <f t="shared" si="0"/>
        <v>92.549872860251128</v>
      </c>
      <c r="V35" s="44"/>
    </row>
    <row r="36" spans="1:22" x14ac:dyDescent="0.25">
      <c r="A36" s="73">
        <v>28</v>
      </c>
      <c r="B36" s="9"/>
      <c r="C36" s="91" t="s">
        <v>201</v>
      </c>
      <c r="D36" s="10" t="s">
        <v>202</v>
      </c>
      <c r="E36" s="11">
        <v>1</v>
      </c>
      <c r="F36" s="30" t="s">
        <v>203</v>
      </c>
      <c r="G36" s="76">
        <v>0</v>
      </c>
      <c r="H36" s="13">
        <v>240</v>
      </c>
      <c r="I36" s="13">
        <v>141</v>
      </c>
      <c r="J36" s="13">
        <v>147</v>
      </c>
      <c r="K36" s="13">
        <v>180</v>
      </c>
      <c r="L36" s="13">
        <v>180</v>
      </c>
      <c r="M36" s="13"/>
      <c r="N36" s="13"/>
      <c r="O36" s="13"/>
      <c r="P36" s="13"/>
      <c r="Q36" s="50">
        <v>888</v>
      </c>
      <c r="R36" s="89">
        <v>28</v>
      </c>
      <c r="S36" s="106">
        <v>86.937919295237705</v>
      </c>
      <c r="U36" s="46">
        <f t="shared" si="0"/>
        <v>86.937919295237705</v>
      </c>
      <c r="V36" s="44"/>
    </row>
    <row r="37" spans="1:22" x14ac:dyDescent="0.25">
      <c r="A37" s="73">
        <v>29</v>
      </c>
      <c r="B37" s="19"/>
      <c r="C37" s="29" t="s">
        <v>114</v>
      </c>
      <c r="D37" s="16">
        <v>694</v>
      </c>
      <c r="E37" s="17" t="s">
        <v>25</v>
      </c>
      <c r="F37" s="94" t="s">
        <v>31</v>
      </c>
      <c r="G37" s="77">
        <v>22.2</v>
      </c>
      <c r="H37" s="14">
        <v>178</v>
      </c>
      <c r="I37" s="15">
        <v>180</v>
      </c>
      <c r="J37" s="15">
        <v>167</v>
      </c>
      <c r="K37" s="15">
        <v>180</v>
      </c>
      <c r="L37" s="15">
        <v>180</v>
      </c>
      <c r="M37" s="15"/>
      <c r="N37" s="15"/>
      <c r="O37" s="15"/>
      <c r="P37" s="15"/>
      <c r="Q37" s="50">
        <v>885</v>
      </c>
      <c r="R37" s="89">
        <v>29</v>
      </c>
      <c r="S37" s="106">
        <v>81.810703402889615</v>
      </c>
      <c r="U37" s="46">
        <f t="shared" si="0"/>
        <v>81.810703402889615</v>
      </c>
      <c r="V37" s="46"/>
    </row>
    <row r="38" spans="1:22" x14ac:dyDescent="0.25">
      <c r="A38" s="73">
        <v>30</v>
      </c>
      <c r="B38" s="9"/>
      <c r="C38" s="91" t="s">
        <v>204</v>
      </c>
      <c r="D38" s="10">
        <v>813</v>
      </c>
      <c r="E38" s="11" t="s">
        <v>28</v>
      </c>
      <c r="F38" s="30" t="s">
        <v>205</v>
      </c>
      <c r="G38" s="76">
        <v>42.1</v>
      </c>
      <c r="H38" s="13">
        <v>149</v>
      </c>
      <c r="I38" s="13">
        <v>180</v>
      </c>
      <c r="J38" s="13">
        <v>180</v>
      </c>
      <c r="K38" s="13">
        <v>180</v>
      </c>
      <c r="L38" s="13">
        <v>180</v>
      </c>
      <c r="M38" s="13"/>
      <c r="N38" s="13"/>
      <c r="O38" s="13"/>
      <c r="P38" s="13"/>
      <c r="Q38" s="50">
        <v>869</v>
      </c>
      <c r="R38" s="89">
        <v>30</v>
      </c>
      <c r="S38" s="106">
        <v>77.115144399773385</v>
      </c>
      <c r="U38" s="46">
        <f t="shared" si="0"/>
        <v>77.115144399773385</v>
      </c>
      <c r="V38" s="44"/>
    </row>
    <row r="39" spans="1:22" x14ac:dyDescent="0.25">
      <c r="A39" s="73">
        <v>31</v>
      </c>
      <c r="B39" s="9" t="s">
        <v>37</v>
      </c>
      <c r="C39" s="91" t="s">
        <v>206</v>
      </c>
      <c r="D39" s="10" t="s">
        <v>207</v>
      </c>
      <c r="E39" s="11">
        <v>2</v>
      </c>
      <c r="F39" s="12" t="s">
        <v>208</v>
      </c>
      <c r="G39" s="76">
        <v>17</v>
      </c>
      <c r="H39" s="13">
        <v>240</v>
      </c>
      <c r="I39" s="13">
        <v>153</v>
      </c>
      <c r="J39" s="13">
        <v>104</v>
      </c>
      <c r="K39" s="13">
        <v>180</v>
      </c>
      <c r="L39" s="13">
        <v>180</v>
      </c>
      <c r="M39" s="13"/>
      <c r="N39" s="13"/>
      <c r="O39" s="13"/>
      <c r="P39" s="13"/>
      <c r="Q39" s="50">
        <v>857</v>
      </c>
      <c r="R39" s="89">
        <v>31</v>
      </c>
      <c r="S39" s="106">
        <v>72.805072949425167</v>
      </c>
      <c r="U39" s="46">
        <f t="shared" si="0"/>
        <v>72.805072949425167</v>
      </c>
      <c r="V39" s="44"/>
    </row>
    <row r="40" spans="1:22" x14ac:dyDescent="0.25">
      <c r="A40" s="73">
        <v>32</v>
      </c>
      <c r="B40" s="19"/>
      <c r="C40" s="29" t="s">
        <v>209</v>
      </c>
      <c r="D40" s="16" t="s">
        <v>210</v>
      </c>
      <c r="E40" s="17">
        <v>1</v>
      </c>
      <c r="F40" s="16" t="s">
        <v>107</v>
      </c>
      <c r="G40" s="77">
        <v>0</v>
      </c>
      <c r="H40" s="14">
        <v>135</v>
      </c>
      <c r="I40" s="14">
        <v>180</v>
      </c>
      <c r="J40" s="14">
        <v>180</v>
      </c>
      <c r="K40" s="14">
        <v>180</v>
      </c>
      <c r="L40" s="14">
        <v>180</v>
      </c>
      <c r="M40" s="14"/>
      <c r="N40" s="14"/>
      <c r="O40" s="14"/>
      <c r="P40" s="14"/>
      <c r="Q40" s="50">
        <v>855</v>
      </c>
      <c r="R40" s="89">
        <v>32</v>
      </c>
      <c r="S40" s="106">
        <v>68.840204395253522</v>
      </c>
      <c r="U40" s="46">
        <f t="shared" si="0"/>
        <v>68.840204395253522</v>
      </c>
      <c r="V40" s="44"/>
    </row>
    <row r="41" spans="1:22" x14ac:dyDescent="0.25">
      <c r="A41" s="73">
        <v>33</v>
      </c>
      <c r="B41" s="19"/>
      <c r="C41" s="29" t="s">
        <v>211</v>
      </c>
      <c r="D41" s="16" t="s">
        <v>212</v>
      </c>
      <c r="E41" s="17">
        <v>1</v>
      </c>
      <c r="F41" s="18" t="s">
        <v>168</v>
      </c>
      <c r="G41" s="79">
        <v>18.899999999999999</v>
      </c>
      <c r="H41" s="13">
        <v>240</v>
      </c>
      <c r="I41" s="13">
        <v>180</v>
      </c>
      <c r="J41" s="13">
        <v>74</v>
      </c>
      <c r="K41" s="13">
        <v>180</v>
      </c>
      <c r="L41" s="13">
        <v>180</v>
      </c>
      <c r="M41" s="13"/>
      <c r="N41" s="13"/>
      <c r="O41" s="13"/>
      <c r="P41" s="13"/>
      <c r="Q41" s="50">
        <v>854</v>
      </c>
      <c r="R41" s="89">
        <v>33</v>
      </c>
      <c r="S41" s="106">
        <v>65.185280921696418</v>
      </c>
      <c r="U41" s="46">
        <f t="shared" ref="U41:U64" si="1">$E$68*0.2/(0.01322*A41*A41+0.06088*A41+0.9259)</f>
        <v>65.185280921696418</v>
      </c>
      <c r="V41" s="46"/>
    </row>
    <row r="42" spans="1:22" x14ac:dyDescent="0.25">
      <c r="A42" s="73">
        <v>34</v>
      </c>
      <c r="B42" s="19"/>
      <c r="C42" s="29" t="s">
        <v>213</v>
      </c>
      <c r="D42" s="16">
        <v>1233</v>
      </c>
      <c r="E42" s="17" t="s">
        <v>28</v>
      </c>
      <c r="F42" s="94" t="s">
        <v>214</v>
      </c>
      <c r="G42" s="76">
        <v>18.5</v>
      </c>
      <c r="H42" s="13">
        <v>240</v>
      </c>
      <c r="I42" s="13">
        <v>118</v>
      </c>
      <c r="J42" s="13">
        <v>130</v>
      </c>
      <c r="K42" s="13">
        <v>180</v>
      </c>
      <c r="L42" s="15">
        <v>180</v>
      </c>
      <c r="M42" s="13"/>
      <c r="N42" s="13"/>
      <c r="O42" s="13"/>
      <c r="P42" s="13"/>
      <c r="Q42" s="50">
        <v>848</v>
      </c>
      <c r="R42" s="89">
        <v>34</v>
      </c>
      <c r="S42" s="106">
        <v>61.809352592769287</v>
      </c>
      <c r="U42" s="46">
        <f t="shared" si="1"/>
        <v>61.809352592769287</v>
      </c>
      <c r="V42" s="46"/>
    </row>
    <row r="43" spans="1:22" x14ac:dyDescent="0.25">
      <c r="A43" s="73">
        <v>35</v>
      </c>
      <c r="B43" s="9" t="s">
        <v>37</v>
      </c>
      <c r="C43" s="91" t="s">
        <v>215</v>
      </c>
      <c r="D43" s="10" t="s">
        <v>216</v>
      </c>
      <c r="E43" s="11">
        <v>2</v>
      </c>
      <c r="F43" s="30" t="s">
        <v>191</v>
      </c>
      <c r="G43" s="76">
        <v>3.1</v>
      </c>
      <c r="H43" s="13">
        <v>240</v>
      </c>
      <c r="I43" s="13">
        <v>137</v>
      </c>
      <c r="J43" s="13">
        <v>95</v>
      </c>
      <c r="K43" s="13">
        <v>180</v>
      </c>
      <c r="L43" s="13">
        <v>180</v>
      </c>
      <c r="M43" s="13"/>
      <c r="N43" s="13"/>
      <c r="O43" s="13"/>
      <c r="P43" s="13"/>
      <c r="Q43" s="50">
        <v>832</v>
      </c>
      <c r="R43" s="89">
        <v>35</v>
      </c>
      <c r="S43" s="106">
        <v>58.685172872340424</v>
      </c>
      <c r="U43" s="46">
        <f t="shared" si="1"/>
        <v>58.685172872340424</v>
      </c>
      <c r="V43" s="46"/>
    </row>
    <row r="44" spans="1:22" x14ac:dyDescent="0.25">
      <c r="A44" s="73">
        <v>36</v>
      </c>
      <c r="B44" s="25"/>
      <c r="C44" s="91" t="s">
        <v>217</v>
      </c>
      <c r="D44" s="10" t="s">
        <v>218</v>
      </c>
      <c r="E44" s="11" t="s">
        <v>36</v>
      </c>
      <c r="F44" s="30" t="s">
        <v>219</v>
      </c>
      <c r="G44" s="76">
        <v>13</v>
      </c>
      <c r="H44" s="13">
        <v>158</v>
      </c>
      <c r="I44" s="13">
        <v>180</v>
      </c>
      <c r="J44" s="13">
        <v>118</v>
      </c>
      <c r="K44" s="13">
        <v>180</v>
      </c>
      <c r="L44" s="13">
        <v>180</v>
      </c>
      <c r="M44" s="13"/>
      <c r="N44" s="13"/>
      <c r="O44" s="13"/>
      <c r="P44" s="13"/>
      <c r="Q44" s="50">
        <v>816</v>
      </c>
      <c r="R44" s="89">
        <v>36</v>
      </c>
      <c r="S44" s="106">
        <v>55.78868878606665</v>
      </c>
      <c r="U44" s="46">
        <f t="shared" si="1"/>
        <v>55.78868878606665</v>
      </c>
      <c r="V44" s="46"/>
    </row>
    <row r="45" spans="1:22" x14ac:dyDescent="0.25">
      <c r="A45" s="73">
        <v>37</v>
      </c>
      <c r="B45" s="25"/>
      <c r="C45" s="91" t="s">
        <v>220</v>
      </c>
      <c r="D45" s="10">
        <v>1315</v>
      </c>
      <c r="E45" s="11" t="s">
        <v>36</v>
      </c>
      <c r="F45" s="30" t="s">
        <v>55</v>
      </c>
      <c r="G45" s="78">
        <v>5.0999999999999996</v>
      </c>
      <c r="H45" s="15">
        <v>168</v>
      </c>
      <c r="I45" s="15">
        <v>180</v>
      </c>
      <c r="J45" s="15">
        <v>180</v>
      </c>
      <c r="K45" s="15">
        <v>180</v>
      </c>
      <c r="L45" s="15">
        <v>82</v>
      </c>
      <c r="M45" s="15"/>
      <c r="N45" s="15"/>
      <c r="O45" s="15"/>
      <c r="P45" s="15"/>
      <c r="Q45" s="50">
        <v>790</v>
      </c>
      <c r="R45" s="89">
        <v>37</v>
      </c>
      <c r="S45" s="106">
        <v>53.098609554892136</v>
      </c>
      <c r="U45" s="46">
        <f t="shared" si="1"/>
        <v>53.098609554892136</v>
      </c>
      <c r="V45" s="46"/>
    </row>
    <row r="46" spans="1:22" x14ac:dyDescent="0.25">
      <c r="A46" s="73">
        <v>38</v>
      </c>
      <c r="B46" s="25"/>
      <c r="C46" s="91" t="s">
        <v>221</v>
      </c>
      <c r="D46" s="10">
        <v>707</v>
      </c>
      <c r="E46" s="11" t="s">
        <v>28</v>
      </c>
      <c r="F46" s="97" t="s">
        <v>222</v>
      </c>
      <c r="G46" s="81">
        <v>7.5</v>
      </c>
      <c r="H46" s="27">
        <v>240</v>
      </c>
      <c r="I46" s="27">
        <v>125</v>
      </c>
      <c r="J46" s="27">
        <v>103</v>
      </c>
      <c r="K46" s="27">
        <v>180</v>
      </c>
      <c r="L46" s="27">
        <v>128</v>
      </c>
      <c r="M46" s="27"/>
      <c r="N46" s="27"/>
      <c r="O46" s="27"/>
      <c r="P46" s="27"/>
      <c r="Q46" s="50">
        <v>776</v>
      </c>
      <c r="R46" s="89">
        <v>38</v>
      </c>
      <c r="S46" s="106">
        <v>50.596040489013845</v>
      </c>
      <c r="U46" s="46">
        <f t="shared" si="1"/>
        <v>50.596040489013845</v>
      </c>
      <c r="V46" s="46"/>
    </row>
    <row r="47" spans="1:22" x14ac:dyDescent="0.25">
      <c r="A47" s="73">
        <v>39</v>
      </c>
      <c r="B47" s="29"/>
      <c r="C47" s="29" t="s">
        <v>223</v>
      </c>
      <c r="D47" s="16">
        <v>2535</v>
      </c>
      <c r="E47" s="17" t="s">
        <v>28</v>
      </c>
      <c r="F47" s="94" t="s">
        <v>224</v>
      </c>
      <c r="G47" s="76">
        <v>42.3</v>
      </c>
      <c r="H47" s="13">
        <v>53</v>
      </c>
      <c r="I47" s="13">
        <v>180</v>
      </c>
      <c r="J47" s="13">
        <v>180</v>
      </c>
      <c r="K47" s="13">
        <v>180</v>
      </c>
      <c r="L47" s="13">
        <v>180</v>
      </c>
      <c r="M47" s="13"/>
      <c r="N47" s="13"/>
      <c r="O47" s="13"/>
      <c r="P47" s="13"/>
      <c r="Q47" s="50">
        <v>773</v>
      </c>
      <c r="R47" s="89">
        <v>39</v>
      </c>
      <c r="S47" s="106">
        <v>48.264171320378132</v>
      </c>
      <c r="U47" s="46">
        <f t="shared" si="1"/>
        <v>48.264171320378132</v>
      </c>
      <c r="V47" s="46"/>
    </row>
    <row r="48" spans="1:22" x14ac:dyDescent="0.25">
      <c r="A48" s="73">
        <v>40</v>
      </c>
      <c r="B48" s="25"/>
      <c r="C48" s="91" t="s">
        <v>225</v>
      </c>
      <c r="D48" s="10">
        <v>3070</v>
      </c>
      <c r="E48" s="11" t="s">
        <v>36</v>
      </c>
      <c r="F48" s="12" t="s">
        <v>76</v>
      </c>
      <c r="G48" s="76">
        <v>23.9</v>
      </c>
      <c r="H48" s="13">
        <v>234</v>
      </c>
      <c r="I48" s="13">
        <v>98</v>
      </c>
      <c r="J48" s="13">
        <v>108</v>
      </c>
      <c r="K48" s="13">
        <v>180</v>
      </c>
      <c r="L48" s="13">
        <v>131</v>
      </c>
      <c r="M48" s="13"/>
      <c r="N48" s="13"/>
      <c r="O48" s="13"/>
      <c r="P48" s="13"/>
      <c r="Q48" s="50">
        <v>751</v>
      </c>
      <c r="R48" s="89">
        <v>40</v>
      </c>
      <c r="S48" s="106">
        <v>46.088010084403848</v>
      </c>
      <c r="U48" s="46">
        <f t="shared" si="1"/>
        <v>46.088010084403848</v>
      </c>
      <c r="V48" s="46"/>
    </row>
    <row r="49" spans="1:22" x14ac:dyDescent="0.25">
      <c r="A49" s="73">
        <v>41</v>
      </c>
      <c r="B49" s="29"/>
      <c r="C49" s="29" t="s">
        <v>226</v>
      </c>
      <c r="D49" s="16">
        <v>892</v>
      </c>
      <c r="E49" s="17" t="s">
        <v>28</v>
      </c>
      <c r="F49" s="16" t="s">
        <v>191</v>
      </c>
      <c r="G49" s="78">
        <v>11.3</v>
      </c>
      <c r="H49" s="15">
        <v>135</v>
      </c>
      <c r="I49" s="15">
        <v>126</v>
      </c>
      <c r="J49" s="15">
        <v>126</v>
      </c>
      <c r="K49" s="15">
        <v>180</v>
      </c>
      <c r="L49" s="15">
        <v>180</v>
      </c>
      <c r="M49" s="15"/>
      <c r="N49" s="15"/>
      <c r="O49" s="15"/>
      <c r="P49" s="15"/>
      <c r="Q49" s="50">
        <v>747</v>
      </c>
      <c r="R49" s="89">
        <v>41</v>
      </c>
      <c r="S49" s="106">
        <v>44.054155228350389</v>
      </c>
      <c r="U49" s="46">
        <f t="shared" si="1"/>
        <v>44.054155228350389</v>
      </c>
      <c r="V49" s="46"/>
    </row>
    <row r="50" spans="1:22" x14ac:dyDescent="0.25">
      <c r="A50" s="73">
        <v>42</v>
      </c>
      <c r="B50" s="25"/>
      <c r="C50" s="91" t="s">
        <v>56</v>
      </c>
      <c r="D50" s="10" t="s">
        <v>227</v>
      </c>
      <c r="E50" s="11" t="s">
        <v>36</v>
      </c>
      <c r="F50" s="30" t="s">
        <v>228</v>
      </c>
      <c r="G50" s="78">
        <v>3.2</v>
      </c>
      <c r="H50" s="15">
        <v>167</v>
      </c>
      <c r="I50" s="15">
        <v>137</v>
      </c>
      <c r="J50" s="15">
        <v>180</v>
      </c>
      <c r="K50" s="15">
        <v>134</v>
      </c>
      <c r="L50" s="15">
        <v>116</v>
      </c>
      <c r="M50" s="15"/>
      <c r="N50" s="15"/>
      <c r="O50" s="15"/>
      <c r="P50" s="15"/>
      <c r="Q50" s="50">
        <v>734</v>
      </c>
      <c r="R50" s="89">
        <v>42</v>
      </c>
      <c r="S50" s="106">
        <v>42.150599896876976</v>
      </c>
      <c r="U50" s="46">
        <f t="shared" si="1"/>
        <v>42.150599896876976</v>
      </c>
      <c r="V50" s="46"/>
    </row>
    <row r="51" spans="1:22" x14ac:dyDescent="0.25">
      <c r="A51" s="73">
        <v>43</v>
      </c>
      <c r="B51" s="25"/>
      <c r="C51" s="91" t="s">
        <v>229</v>
      </c>
      <c r="D51" s="10" t="s">
        <v>230</v>
      </c>
      <c r="E51" s="11">
        <v>2</v>
      </c>
      <c r="F51" s="30" t="s">
        <v>231</v>
      </c>
      <c r="G51" s="78">
        <v>6.3</v>
      </c>
      <c r="H51" s="15">
        <v>216</v>
      </c>
      <c r="I51" s="15">
        <v>112</v>
      </c>
      <c r="J51" s="15">
        <v>83</v>
      </c>
      <c r="K51" s="15">
        <v>180</v>
      </c>
      <c r="L51" s="15">
        <v>142</v>
      </c>
      <c r="M51" s="15"/>
      <c r="N51" s="15"/>
      <c r="O51" s="15"/>
      <c r="P51" s="15"/>
      <c r="Q51" s="50">
        <v>733</v>
      </c>
      <c r="R51" s="89">
        <v>43</v>
      </c>
      <c r="S51" s="106">
        <v>40.366563382536214</v>
      </c>
      <c r="U51" s="46">
        <f t="shared" si="1"/>
        <v>40.366563382536214</v>
      </c>
      <c r="V51" s="46"/>
    </row>
    <row r="52" spans="1:22" x14ac:dyDescent="0.25">
      <c r="A52" s="73">
        <v>44</v>
      </c>
      <c r="B52" s="29" t="s">
        <v>37</v>
      </c>
      <c r="C52" s="29" t="s">
        <v>232</v>
      </c>
      <c r="D52" s="16" t="s">
        <v>233</v>
      </c>
      <c r="E52" s="17">
        <v>2</v>
      </c>
      <c r="F52" s="18" t="s">
        <v>55</v>
      </c>
      <c r="G52" s="77">
        <v>0</v>
      </c>
      <c r="H52" s="14">
        <v>240</v>
      </c>
      <c r="I52" s="15">
        <v>147</v>
      </c>
      <c r="J52" s="15">
        <v>84</v>
      </c>
      <c r="K52" s="15">
        <v>74</v>
      </c>
      <c r="L52" s="15">
        <v>180</v>
      </c>
      <c r="M52" s="15"/>
      <c r="N52" s="15"/>
      <c r="O52" s="15"/>
      <c r="P52" s="15"/>
      <c r="Q52" s="50">
        <v>725</v>
      </c>
      <c r="R52" s="89">
        <v>44</v>
      </c>
      <c r="S52" s="106">
        <v>38.692345576182916</v>
      </c>
      <c r="U52" s="46">
        <f t="shared" si="1"/>
        <v>38.692345576182916</v>
      </c>
      <c r="V52" s="46"/>
    </row>
    <row r="53" spans="1:22" x14ac:dyDescent="0.25">
      <c r="A53" s="73">
        <v>45</v>
      </c>
      <c r="B53" s="25" t="s">
        <v>37</v>
      </c>
      <c r="C53" s="91" t="s">
        <v>234</v>
      </c>
      <c r="D53" s="10" t="s">
        <v>235</v>
      </c>
      <c r="E53" s="11">
        <v>2</v>
      </c>
      <c r="F53" s="12" t="s">
        <v>228</v>
      </c>
      <c r="G53" s="76">
        <v>6.4</v>
      </c>
      <c r="H53" s="13">
        <v>117</v>
      </c>
      <c r="I53" s="13">
        <v>180</v>
      </c>
      <c r="J53" s="13">
        <v>124</v>
      </c>
      <c r="K53" s="13">
        <v>122</v>
      </c>
      <c r="L53" s="13">
        <v>180</v>
      </c>
      <c r="M53" s="13"/>
      <c r="N53" s="13"/>
      <c r="O53" s="13"/>
      <c r="P53" s="13"/>
      <c r="Q53" s="50">
        <v>723</v>
      </c>
      <c r="R53" s="89">
        <v>45</v>
      </c>
      <c r="S53" s="106">
        <v>37.119200946247865</v>
      </c>
      <c r="U53" s="46">
        <f t="shared" si="1"/>
        <v>37.119200946247865</v>
      </c>
      <c r="V53" s="46"/>
    </row>
    <row r="54" spans="1:22" x14ac:dyDescent="0.25">
      <c r="A54" s="73">
        <v>46</v>
      </c>
      <c r="B54" s="25"/>
      <c r="C54" s="75" t="s">
        <v>236</v>
      </c>
      <c r="D54" s="21" t="s">
        <v>237</v>
      </c>
      <c r="E54" s="22" t="s">
        <v>36</v>
      </c>
      <c r="F54" s="96" t="s">
        <v>34</v>
      </c>
      <c r="G54" s="78">
        <v>30.1</v>
      </c>
      <c r="H54" s="15">
        <v>0</v>
      </c>
      <c r="I54" s="15">
        <v>180</v>
      </c>
      <c r="J54" s="15">
        <v>180</v>
      </c>
      <c r="K54" s="15">
        <v>180</v>
      </c>
      <c r="L54" s="15">
        <v>180</v>
      </c>
      <c r="M54" s="15"/>
      <c r="N54" s="15"/>
      <c r="O54" s="15"/>
      <c r="P54" s="15"/>
      <c r="Q54" s="50">
        <v>720</v>
      </c>
      <c r="R54" s="89">
        <v>46</v>
      </c>
      <c r="S54" s="106">
        <v>35.639229145833269</v>
      </c>
      <c r="U54" s="46">
        <f t="shared" si="1"/>
        <v>35.639229145833269</v>
      </c>
      <c r="V54" s="46"/>
    </row>
    <row r="55" spans="1:22" ht="15" customHeight="1" x14ac:dyDescent="0.25">
      <c r="A55" s="73">
        <v>47</v>
      </c>
      <c r="B55" s="29"/>
      <c r="C55" s="14" t="s">
        <v>238</v>
      </c>
      <c r="D55" s="16">
        <v>2689</v>
      </c>
      <c r="E55" s="17" t="s">
        <v>36</v>
      </c>
      <c r="F55" s="93" t="s">
        <v>161</v>
      </c>
      <c r="G55" s="76">
        <v>9.9</v>
      </c>
      <c r="H55" s="13">
        <v>178</v>
      </c>
      <c r="I55" s="13">
        <v>151</v>
      </c>
      <c r="J55" s="13">
        <v>67</v>
      </c>
      <c r="K55" s="13">
        <v>118</v>
      </c>
      <c r="L55" s="13">
        <v>180</v>
      </c>
      <c r="M55" s="13"/>
      <c r="N55" s="13"/>
      <c r="O55" s="13"/>
      <c r="P55" s="13"/>
      <c r="Q55" s="50">
        <v>694</v>
      </c>
      <c r="R55" s="89">
        <v>47</v>
      </c>
      <c r="S55" s="106">
        <v>34.245279816091063</v>
      </c>
      <c r="U55" s="46">
        <f t="shared" si="1"/>
        <v>34.245279816091063</v>
      </c>
      <c r="V55" s="46"/>
    </row>
    <row r="56" spans="1:22" x14ac:dyDescent="0.25">
      <c r="A56" s="73">
        <v>48</v>
      </c>
      <c r="B56" s="15"/>
      <c r="C56" s="14" t="s">
        <v>239</v>
      </c>
      <c r="D56" s="16">
        <v>601</v>
      </c>
      <c r="E56" s="17" t="s">
        <v>28</v>
      </c>
      <c r="F56" s="94" t="s">
        <v>76</v>
      </c>
      <c r="G56" s="81">
        <v>28.3</v>
      </c>
      <c r="H56" s="27">
        <v>239</v>
      </c>
      <c r="I56" s="27">
        <v>180</v>
      </c>
      <c r="J56" s="27">
        <v>180</v>
      </c>
      <c r="K56" s="27">
        <v>52</v>
      </c>
      <c r="L56" s="27">
        <v>32</v>
      </c>
      <c r="M56" s="27"/>
      <c r="N56" s="27"/>
      <c r="O56" s="27"/>
      <c r="P56" s="27"/>
      <c r="Q56" s="50">
        <v>683</v>
      </c>
      <c r="R56" s="89">
        <v>48</v>
      </c>
      <c r="S56" s="106">
        <v>32.93086954215201</v>
      </c>
      <c r="U56" s="46">
        <f t="shared" si="1"/>
        <v>32.93086954215201</v>
      </c>
      <c r="V56" s="46"/>
    </row>
    <row r="57" spans="1:22" x14ac:dyDescent="0.25">
      <c r="A57" s="73">
        <v>49</v>
      </c>
      <c r="B57" s="25"/>
      <c r="C57" s="74" t="s">
        <v>240</v>
      </c>
      <c r="D57" s="10"/>
      <c r="E57" s="11" t="s">
        <v>28</v>
      </c>
      <c r="F57" s="30" t="s">
        <v>241</v>
      </c>
      <c r="G57" s="76">
        <v>0</v>
      </c>
      <c r="H57" s="13">
        <v>141</v>
      </c>
      <c r="I57" s="13">
        <v>180</v>
      </c>
      <c r="J57" s="13">
        <v>180</v>
      </c>
      <c r="K57" s="13">
        <v>180</v>
      </c>
      <c r="L57" s="13">
        <v>0</v>
      </c>
      <c r="M57" s="13"/>
      <c r="N57" s="13"/>
      <c r="O57" s="13"/>
      <c r="P57" s="13"/>
      <c r="Q57" s="50">
        <v>681</v>
      </c>
      <c r="R57" s="89">
        <v>49</v>
      </c>
      <c r="S57" s="106">
        <v>31.690109239096284</v>
      </c>
      <c r="U57" s="46">
        <f t="shared" si="1"/>
        <v>31.690109239096284</v>
      </c>
      <c r="V57" s="44"/>
    </row>
    <row r="58" spans="1:22" ht="15" customHeight="1" x14ac:dyDescent="0.25">
      <c r="A58" s="73">
        <v>50</v>
      </c>
      <c r="B58" s="47" t="s">
        <v>37</v>
      </c>
      <c r="C58" s="74" t="s">
        <v>242</v>
      </c>
      <c r="D58" s="10" t="s">
        <v>243</v>
      </c>
      <c r="E58" s="11" t="s">
        <v>36</v>
      </c>
      <c r="F58" s="12" t="s">
        <v>224</v>
      </c>
      <c r="G58" s="76">
        <v>21.9</v>
      </c>
      <c r="H58" s="13">
        <v>102</v>
      </c>
      <c r="I58" s="13">
        <v>111</v>
      </c>
      <c r="J58" s="13">
        <v>101</v>
      </c>
      <c r="K58" s="13">
        <v>180</v>
      </c>
      <c r="L58" s="13">
        <v>180</v>
      </c>
      <c r="M58" s="13"/>
      <c r="N58" s="13"/>
      <c r="O58" s="13"/>
      <c r="P58" s="13"/>
      <c r="Q58" s="50">
        <v>674</v>
      </c>
      <c r="R58" s="89">
        <v>50</v>
      </c>
      <c r="S58" s="106">
        <v>30.517640512265025</v>
      </c>
      <c r="U58" s="46">
        <f t="shared" si="1"/>
        <v>30.517640512265025</v>
      </c>
      <c r="V58" s="44"/>
    </row>
    <row r="59" spans="1:22" x14ac:dyDescent="0.25">
      <c r="A59" s="73">
        <v>51</v>
      </c>
      <c r="B59" s="25"/>
      <c r="C59" s="74" t="s">
        <v>244</v>
      </c>
      <c r="D59" s="10">
        <v>2396</v>
      </c>
      <c r="E59" s="11" t="s">
        <v>28</v>
      </c>
      <c r="F59" s="12" t="s">
        <v>245</v>
      </c>
      <c r="G59" s="77">
        <v>32.200000000000003</v>
      </c>
      <c r="H59" s="14">
        <v>118</v>
      </c>
      <c r="I59" s="15">
        <v>180</v>
      </c>
      <c r="J59" s="15">
        <v>97</v>
      </c>
      <c r="K59" s="15">
        <v>79</v>
      </c>
      <c r="L59" s="15">
        <v>180</v>
      </c>
      <c r="M59" s="15"/>
      <c r="N59" s="15"/>
      <c r="O59" s="15"/>
      <c r="P59" s="15"/>
      <c r="Q59" s="50">
        <v>654</v>
      </c>
      <c r="R59" s="89">
        <v>51</v>
      </c>
      <c r="S59" s="106">
        <v>29.408579758433984</v>
      </c>
      <c r="U59" s="46">
        <f t="shared" si="1"/>
        <v>29.408579758433984</v>
      </c>
      <c r="V59" s="44"/>
    </row>
    <row r="60" spans="1:22" x14ac:dyDescent="0.25">
      <c r="A60" s="73">
        <v>52</v>
      </c>
      <c r="B60" s="25"/>
      <c r="C60" s="74" t="s">
        <v>246</v>
      </c>
      <c r="D60" s="10">
        <v>2539</v>
      </c>
      <c r="E60" s="11" t="s">
        <v>36</v>
      </c>
      <c r="F60" s="12" t="s">
        <v>166</v>
      </c>
      <c r="G60" s="78">
        <v>1.1000000000000001</v>
      </c>
      <c r="H60" s="15">
        <v>89</v>
      </c>
      <c r="I60" s="15">
        <v>180</v>
      </c>
      <c r="J60" s="15">
        <v>73</v>
      </c>
      <c r="K60" s="15">
        <v>125</v>
      </c>
      <c r="L60" s="15">
        <v>174</v>
      </c>
      <c r="M60" s="15"/>
      <c r="N60" s="15"/>
      <c r="O60" s="15"/>
      <c r="P60" s="15"/>
      <c r="Q60" s="50">
        <v>641</v>
      </c>
      <c r="R60" s="89">
        <v>52</v>
      </c>
      <c r="S60" s="106">
        <v>28.358468959956863</v>
      </c>
      <c r="U60" s="46">
        <f t="shared" si="1"/>
        <v>28.358468959956863</v>
      </c>
      <c r="V60" s="44"/>
    </row>
    <row r="61" spans="1:22" x14ac:dyDescent="0.25">
      <c r="A61" s="73">
        <v>53</v>
      </c>
      <c r="B61" s="15"/>
      <c r="C61" s="14" t="s">
        <v>247</v>
      </c>
      <c r="D61" s="16" t="s">
        <v>248</v>
      </c>
      <c r="E61" s="17" t="s">
        <v>36</v>
      </c>
      <c r="F61" s="94" t="s">
        <v>66</v>
      </c>
      <c r="G61" s="76">
        <v>0</v>
      </c>
      <c r="H61" s="13">
        <v>240</v>
      </c>
      <c r="I61" s="13">
        <v>0</v>
      </c>
      <c r="J61" s="13">
        <v>0</v>
      </c>
      <c r="K61" s="13">
        <v>180</v>
      </c>
      <c r="L61" s="13">
        <v>180</v>
      </c>
      <c r="M61" s="13"/>
      <c r="N61" s="13"/>
      <c r="O61" s="13"/>
      <c r="P61" s="13"/>
      <c r="Q61" s="50">
        <v>600</v>
      </c>
      <c r="R61" s="89">
        <v>53</v>
      </c>
      <c r="S61" s="106">
        <v>27.363232279390964</v>
      </c>
      <c r="U61" s="46">
        <f t="shared" si="1"/>
        <v>27.363232279390964</v>
      </c>
      <c r="V61" s="44"/>
    </row>
    <row r="62" spans="1:22" x14ac:dyDescent="0.25">
      <c r="A62" s="73">
        <v>54</v>
      </c>
      <c r="B62" s="15"/>
      <c r="C62" s="14" t="s">
        <v>249</v>
      </c>
      <c r="D62" s="16">
        <v>1313</v>
      </c>
      <c r="E62" s="17" t="s">
        <v>28</v>
      </c>
      <c r="F62" s="94" t="s">
        <v>93</v>
      </c>
      <c r="G62" s="76">
        <v>10.3</v>
      </c>
      <c r="H62" s="13">
        <v>240</v>
      </c>
      <c r="I62" s="13">
        <v>180</v>
      </c>
      <c r="J62" s="13">
        <v>3</v>
      </c>
      <c r="K62" s="13">
        <v>140</v>
      </c>
      <c r="L62" s="13">
        <v>0</v>
      </c>
      <c r="M62" s="13"/>
      <c r="N62" s="13"/>
      <c r="O62" s="13"/>
      <c r="P62" s="13"/>
      <c r="Q62" s="50">
        <v>563</v>
      </c>
      <c r="R62" s="89">
        <v>54</v>
      </c>
      <c r="S62" s="106">
        <v>26.419137692590827</v>
      </c>
      <c r="U62" s="46">
        <f t="shared" si="1"/>
        <v>26.419137692590827</v>
      </c>
      <c r="V62" s="52"/>
    </row>
    <row r="63" spans="1:22" x14ac:dyDescent="0.25">
      <c r="A63" s="73">
        <v>55</v>
      </c>
      <c r="B63" s="15"/>
      <c r="C63" s="14" t="s">
        <v>250</v>
      </c>
      <c r="D63" s="16" t="s">
        <v>251</v>
      </c>
      <c r="E63" s="17" t="s">
        <v>28</v>
      </c>
      <c r="F63" s="16" t="s">
        <v>170</v>
      </c>
      <c r="G63" s="76">
        <v>5.2</v>
      </c>
      <c r="H63" s="13">
        <v>90</v>
      </c>
      <c r="I63" s="13">
        <v>94</v>
      </c>
      <c r="J63" s="13">
        <v>0</v>
      </c>
      <c r="K63" s="13">
        <v>0</v>
      </c>
      <c r="L63" s="13">
        <v>0</v>
      </c>
      <c r="M63" s="13"/>
      <c r="N63" s="13"/>
      <c r="O63" s="13"/>
      <c r="P63" s="13"/>
      <c r="Q63" s="50">
        <v>184</v>
      </c>
      <c r="R63" s="89">
        <v>55</v>
      </c>
      <c r="S63" s="106">
        <v>25.522763008078652</v>
      </c>
      <c r="U63" s="46">
        <f t="shared" si="1"/>
        <v>25.522763008078652</v>
      </c>
      <c r="V63" s="52"/>
    </row>
    <row r="64" spans="1:22" x14ac:dyDescent="0.25">
      <c r="A64" s="73">
        <v>56</v>
      </c>
      <c r="B64" s="15"/>
      <c r="C64" s="14" t="s">
        <v>252</v>
      </c>
      <c r="D64" s="16" t="s">
        <v>253</v>
      </c>
      <c r="E64" s="17" t="s">
        <v>28</v>
      </c>
      <c r="F64" s="94" t="s">
        <v>254</v>
      </c>
      <c r="G64" s="76">
        <v>7.3</v>
      </c>
      <c r="H64" s="13">
        <v>141</v>
      </c>
      <c r="I64" s="13">
        <v>0</v>
      </c>
      <c r="J64" s="13">
        <v>0</v>
      </c>
      <c r="K64" s="13">
        <v>0</v>
      </c>
      <c r="L64" s="13">
        <v>0</v>
      </c>
      <c r="M64" s="13"/>
      <c r="N64" s="13"/>
      <c r="O64" s="13"/>
      <c r="P64" s="13"/>
      <c r="Q64" s="50">
        <v>141</v>
      </c>
      <c r="R64" s="89">
        <v>56</v>
      </c>
      <c r="S64" s="106">
        <v>24.670965713175129</v>
      </c>
      <c r="U64" s="46">
        <f t="shared" si="1"/>
        <v>24.670965713175129</v>
      </c>
      <c r="V64" s="52"/>
    </row>
    <row r="66" spans="1:7" x14ac:dyDescent="0.25">
      <c r="A66" s="134" t="s">
        <v>11</v>
      </c>
      <c r="B66" s="134"/>
      <c r="C66" s="134"/>
      <c r="D66" s="134"/>
      <c r="E66" s="44">
        <v>18.100000000000001</v>
      </c>
    </row>
    <row r="67" spans="1:7" x14ac:dyDescent="0.25">
      <c r="A67" s="133" t="s">
        <v>20</v>
      </c>
      <c r="B67" s="134"/>
      <c r="C67" s="134"/>
      <c r="D67" s="134"/>
      <c r="E67" s="44">
        <v>3509.3</v>
      </c>
    </row>
    <row r="68" spans="1:7" x14ac:dyDescent="0.25">
      <c r="A68" s="134" t="s">
        <v>10</v>
      </c>
      <c r="B68" s="134"/>
      <c r="C68" s="134"/>
      <c r="D68" s="134"/>
      <c r="E68" s="82">
        <f>SUM(G9:G64)+E66*A64+E67</f>
        <v>5648.8</v>
      </c>
      <c r="G68" s="83"/>
    </row>
    <row r="70" spans="1:7" x14ac:dyDescent="0.25">
      <c r="E70" s="52"/>
      <c r="G70" s="83"/>
    </row>
  </sheetData>
  <mergeCells count="20">
    <mergeCell ref="A66:D66"/>
    <mergeCell ref="A68:D68"/>
    <mergeCell ref="G7:G8"/>
    <mergeCell ref="S7:S8"/>
    <mergeCell ref="A7:A8"/>
    <mergeCell ref="C7:C8"/>
    <mergeCell ref="E7:E8"/>
    <mergeCell ref="F7:F8"/>
    <mergeCell ref="H7:P7"/>
    <mergeCell ref="Q7:Q8"/>
    <mergeCell ref="A67:D67"/>
    <mergeCell ref="A6:Q6"/>
    <mergeCell ref="U1:U8"/>
    <mergeCell ref="V1:V8"/>
    <mergeCell ref="R7:R8"/>
    <mergeCell ref="K1:Q1"/>
    <mergeCell ref="K2:Q2"/>
    <mergeCell ref="K3:Q3"/>
    <mergeCell ref="K4:Q4"/>
    <mergeCell ref="A5:Q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6" zoomScale="110" zoomScaleNormal="110" zoomScalePageLayoutView="110" workbookViewId="0">
      <selection activeCell="Y18" sqref="Y18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51"/>
      <c r="L1" s="151"/>
      <c r="M1" s="151"/>
      <c r="N1" s="151"/>
      <c r="O1" s="151"/>
      <c r="P1" s="151"/>
      <c r="Q1" s="151"/>
      <c r="R1" s="36"/>
      <c r="U1" s="117" t="s">
        <v>14</v>
      </c>
      <c r="V1" s="117" t="s">
        <v>15</v>
      </c>
    </row>
    <row r="2" spans="1:22" ht="15.75" x14ac:dyDescent="0.25">
      <c r="K2" s="152"/>
      <c r="L2" s="152"/>
      <c r="M2" s="152"/>
      <c r="N2" s="152"/>
      <c r="O2" s="152"/>
      <c r="P2" s="152"/>
      <c r="Q2" s="152"/>
      <c r="R2" s="37"/>
      <c r="U2" s="117"/>
      <c r="V2" s="117"/>
    </row>
    <row r="3" spans="1:22" ht="15.75" x14ac:dyDescent="0.25">
      <c r="I3" s="152"/>
      <c r="J3" s="152"/>
      <c r="K3" s="152"/>
      <c r="L3" s="152"/>
      <c r="M3" s="152"/>
      <c r="N3" s="152"/>
      <c r="O3" s="152"/>
      <c r="P3" s="152"/>
      <c r="Q3" s="152"/>
      <c r="R3" s="37"/>
      <c r="U3" s="117"/>
      <c r="V3" s="117"/>
    </row>
    <row r="4" spans="1:22" ht="15.75" x14ac:dyDescent="0.25">
      <c r="K4" s="152"/>
      <c r="L4" s="152"/>
      <c r="M4" s="152"/>
      <c r="N4" s="152"/>
      <c r="O4" s="152"/>
      <c r="P4" s="152"/>
      <c r="Q4" s="152"/>
      <c r="R4" s="37"/>
      <c r="U4" s="117"/>
      <c r="V4" s="117"/>
    </row>
    <row r="5" spans="1:22" x14ac:dyDescent="0.25">
      <c r="U5" s="117"/>
      <c r="V5" s="117"/>
    </row>
    <row r="6" spans="1:22" ht="15.75" x14ac:dyDescent="0.25">
      <c r="A6" s="153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3"/>
      <c r="U6" s="117"/>
      <c r="V6" s="117"/>
    </row>
    <row r="7" spans="1:22" x14ac:dyDescent="0.25">
      <c r="A7" s="135" t="s">
        <v>17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54"/>
      <c r="U7" s="117"/>
      <c r="V7" s="117"/>
    </row>
    <row r="8" spans="1:22" ht="15.75" x14ac:dyDescent="0.25">
      <c r="A8" s="154" t="s">
        <v>13</v>
      </c>
      <c r="B8" s="149" t="s">
        <v>1</v>
      </c>
      <c r="C8" s="149" t="s">
        <v>6</v>
      </c>
      <c r="D8" s="149" t="s">
        <v>2</v>
      </c>
      <c r="E8" s="149" t="s">
        <v>7</v>
      </c>
      <c r="F8" s="127" t="s">
        <v>8</v>
      </c>
      <c r="G8" s="147" t="s">
        <v>4</v>
      </c>
      <c r="H8" s="148"/>
      <c r="I8" s="148"/>
      <c r="J8" s="148"/>
      <c r="K8" s="148"/>
      <c r="L8" s="148"/>
      <c r="M8" s="148"/>
      <c r="N8" s="148"/>
      <c r="O8" s="148"/>
      <c r="P8" s="38"/>
      <c r="Q8" s="139" t="s">
        <v>5</v>
      </c>
      <c r="R8" s="139" t="s">
        <v>12</v>
      </c>
      <c r="S8" s="142" t="s">
        <v>9</v>
      </c>
      <c r="U8" s="117"/>
      <c r="V8" s="117"/>
    </row>
    <row r="9" spans="1:22" ht="15.75" x14ac:dyDescent="0.25">
      <c r="A9" s="155"/>
      <c r="B9" s="150"/>
      <c r="C9" s="150"/>
      <c r="D9" s="150"/>
      <c r="E9" s="150"/>
      <c r="F9" s="128"/>
      <c r="G9" s="39">
        <v>1</v>
      </c>
      <c r="H9" s="39">
        <v>2</v>
      </c>
      <c r="I9" s="39">
        <v>3</v>
      </c>
      <c r="J9" s="39">
        <v>4</v>
      </c>
      <c r="K9" s="39">
        <v>5</v>
      </c>
      <c r="L9" s="39">
        <v>6</v>
      </c>
      <c r="M9" s="39">
        <v>7</v>
      </c>
      <c r="N9" s="39">
        <v>8</v>
      </c>
      <c r="O9" s="39">
        <v>9</v>
      </c>
      <c r="P9" s="39">
        <v>10</v>
      </c>
      <c r="Q9" s="140"/>
      <c r="R9" s="140"/>
      <c r="S9" s="142"/>
      <c r="U9" s="117"/>
      <c r="V9" s="117"/>
    </row>
    <row r="10" spans="1:22" x14ac:dyDescent="0.25">
      <c r="A10" s="84">
        <v>1</v>
      </c>
      <c r="B10" s="115" t="s">
        <v>255</v>
      </c>
      <c r="C10" s="108">
        <v>166</v>
      </c>
      <c r="D10" s="109" t="s">
        <v>25</v>
      </c>
      <c r="E10" s="110" t="s">
        <v>34</v>
      </c>
      <c r="F10" s="87">
        <v>72.400000000000006</v>
      </c>
      <c r="G10" s="13">
        <v>240</v>
      </c>
      <c r="H10" s="13">
        <v>180</v>
      </c>
      <c r="I10" s="13">
        <v>180</v>
      </c>
      <c r="J10" s="13">
        <v>180</v>
      </c>
      <c r="K10" s="13">
        <v>240</v>
      </c>
      <c r="L10" s="13">
        <v>360</v>
      </c>
      <c r="M10" s="13">
        <v>413</v>
      </c>
      <c r="N10" s="13"/>
      <c r="O10" s="13"/>
      <c r="P10" s="13"/>
      <c r="Q10" s="50">
        <v>1793</v>
      </c>
      <c r="R10" s="40">
        <v>1</v>
      </c>
      <c r="S10" s="106">
        <v>969</v>
      </c>
      <c r="U10" s="46">
        <f t="shared" ref="U10:U30" si="0">$D$45*0.2/(0.01322*A10*A10+0.06088*A10+0.9259)</f>
        <v>969</v>
      </c>
      <c r="V10" s="44"/>
    </row>
    <row r="11" spans="1:22" x14ac:dyDescent="0.25">
      <c r="A11" s="84">
        <v>2</v>
      </c>
      <c r="B11" s="115" t="s">
        <v>256</v>
      </c>
      <c r="C11" s="108">
        <v>1990</v>
      </c>
      <c r="D11" s="109" t="s">
        <v>28</v>
      </c>
      <c r="E11" s="110" t="s">
        <v>164</v>
      </c>
      <c r="F11" s="87">
        <v>58.1</v>
      </c>
      <c r="G11" s="13">
        <v>240</v>
      </c>
      <c r="H11" s="27">
        <v>180</v>
      </c>
      <c r="I11" s="27">
        <v>180</v>
      </c>
      <c r="J11" s="27">
        <v>180</v>
      </c>
      <c r="K11" s="27">
        <v>240</v>
      </c>
      <c r="L11" s="27">
        <v>360</v>
      </c>
      <c r="M11" s="27">
        <v>363</v>
      </c>
      <c r="N11" s="27"/>
      <c r="O11" s="27"/>
      <c r="P11" s="27"/>
      <c r="Q11" s="28">
        <v>1743</v>
      </c>
      <c r="R11" s="40">
        <v>2</v>
      </c>
      <c r="S11" s="106">
        <v>880.47685681574512</v>
      </c>
      <c r="U11" s="46">
        <f t="shared" si="0"/>
        <v>880.47685681574512</v>
      </c>
      <c r="V11" s="44"/>
    </row>
    <row r="12" spans="1:22" x14ac:dyDescent="0.25">
      <c r="A12" s="84">
        <v>3</v>
      </c>
      <c r="B12" s="116" t="s">
        <v>257</v>
      </c>
      <c r="C12" s="112">
        <v>1546</v>
      </c>
      <c r="D12" s="109" t="s">
        <v>28</v>
      </c>
      <c r="E12" s="110" t="s">
        <v>258</v>
      </c>
      <c r="F12" s="76">
        <v>31.3</v>
      </c>
      <c r="G12" s="13">
        <v>240</v>
      </c>
      <c r="H12" s="13">
        <v>180</v>
      </c>
      <c r="I12" s="13">
        <v>180</v>
      </c>
      <c r="J12" s="13">
        <v>180</v>
      </c>
      <c r="K12" s="13">
        <v>240</v>
      </c>
      <c r="L12" s="13">
        <v>360</v>
      </c>
      <c r="M12" s="13">
        <v>325</v>
      </c>
      <c r="N12" s="13"/>
      <c r="O12" s="13"/>
      <c r="P12" s="13"/>
      <c r="Q12" s="50">
        <v>1705</v>
      </c>
      <c r="R12" s="40">
        <v>3</v>
      </c>
      <c r="S12" s="106">
        <v>789.39650677789371</v>
      </c>
      <c r="U12" s="46">
        <f t="shared" si="0"/>
        <v>789.39650677789371</v>
      </c>
      <c r="V12" s="46"/>
    </row>
    <row r="13" spans="1:22" x14ac:dyDescent="0.25">
      <c r="A13" s="84">
        <v>4</v>
      </c>
      <c r="B13" s="116" t="s">
        <v>259</v>
      </c>
      <c r="C13" s="112" t="s">
        <v>260</v>
      </c>
      <c r="D13" s="109" t="s">
        <v>36</v>
      </c>
      <c r="E13" s="110" t="s">
        <v>26</v>
      </c>
      <c r="F13" s="87">
        <v>85</v>
      </c>
      <c r="G13" s="13">
        <v>240</v>
      </c>
      <c r="H13" s="13">
        <v>180</v>
      </c>
      <c r="I13" s="13">
        <v>180</v>
      </c>
      <c r="J13" s="13">
        <v>180</v>
      </c>
      <c r="K13" s="13">
        <v>240</v>
      </c>
      <c r="L13" s="13">
        <v>360</v>
      </c>
      <c r="M13" s="13">
        <v>319</v>
      </c>
      <c r="N13" s="13"/>
      <c r="O13" s="13"/>
      <c r="P13" s="13"/>
      <c r="Q13" s="50">
        <v>1699</v>
      </c>
      <c r="R13" s="40">
        <v>4</v>
      </c>
      <c r="S13" s="106">
        <v>701.69594623951809</v>
      </c>
      <c r="U13" s="46">
        <f t="shared" si="0"/>
        <v>701.69594623951809</v>
      </c>
      <c r="V13" s="46"/>
    </row>
    <row r="14" spans="1:22" x14ac:dyDescent="0.25">
      <c r="A14" s="84">
        <v>5</v>
      </c>
      <c r="B14" s="116" t="s">
        <v>261</v>
      </c>
      <c r="C14" s="112">
        <v>6737</v>
      </c>
      <c r="D14" s="112" t="s">
        <v>36</v>
      </c>
      <c r="E14" s="110" t="s">
        <v>41</v>
      </c>
      <c r="F14" s="87">
        <v>12.6</v>
      </c>
      <c r="G14" s="13">
        <v>240</v>
      </c>
      <c r="H14" s="13">
        <v>180</v>
      </c>
      <c r="I14" s="13">
        <v>180</v>
      </c>
      <c r="J14" s="13">
        <v>180</v>
      </c>
      <c r="K14" s="13">
        <v>240</v>
      </c>
      <c r="L14" s="13">
        <v>351</v>
      </c>
      <c r="M14" s="13"/>
      <c r="N14" s="13"/>
      <c r="O14" s="13"/>
      <c r="P14" s="13"/>
      <c r="Q14" s="50">
        <v>1371</v>
      </c>
      <c r="R14" s="40">
        <v>5</v>
      </c>
      <c r="S14" s="106">
        <v>620.83546899026146</v>
      </c>
      <c r="U14" s="46">
        <f t="shared" si="0"/>
        <v>620.83546899026146</v>
      </c>
      <c r="V14" s="46"/>
    </row>
    <row r="15" spans="1:22" x14ac:dyDescent="0.25">
      <c r="A15" s="84">
        <v>6</v>
      </c>
      <c r="B15" s="115" t="s">
        <v>262</v>
      </c>
      <c r="C15" s="108">
        <v>2810</v>
      </c>
      <c r="D15" s="112" t="s">
        <v>28</v>
      </c>
      <c r="E15" s="113" t="s">
        <v>31</v>
      </c>
      <c r="F15" s="87">
        <v>86.5</v>
      </c>
      <c r="G15" s="13">
        <v>240</v>
      </c>
      <c r="H15" s="13">
        <v>180</v>
      </c>
      <c r="I15" s="13">
        <v>180</v>
      </c>
      <c r="J15" s="13">
        <v>180</v>
      </c>
      <c r="K15" s="13">
        <v>240</v>
      </c>
      <c r="L15" s="13">
        <v>342</v>
      </c>
      <c r="M15" s="13"/>
      <c r="N15" s="13"/>
      <c r="O15" s="13"/>
      <c r="P15" s="13"/>
      <c r="Q15" s="50">
        <v>1362</v>
      </c>
      <c r="R15" s="40">
        <v>6</v>
      </c>
      <c r="S15" s="106">
        <v>548.3560636070398</v>
      </c>
      <c r="U15" s="46">
        <f t="shared" si="0"/>
        <v>548.3560636070398</v>
      </c>
      <c r="V15" s="46"/>
    </row>
    <row r="16" spans="1:22" x14ac:dyDescent="0.25">
      <c r="A16" s="84">
        <v>7</v>
      </c>
      <c r="B16" s="115" t="s">
        <v>263</v>
      </c>
      <c r="C16" s="108" t="s">
        <v>264</v>
      </c>
      <c r="D16" s="109">
        <v>1</v>
      </c>
      <c r="E16" s="110" t="s">
        <v>265</v>
      </c>
      <c r="F16" s="87">
        <v>14.6</v>
      </c>
      <c r="G16" s="13">
        <v>240</v>
      </c>
      <c r="H16" s="13">
        <v>180</v>
      </c>
      <c r="I16" s="13">
        <v>180</v>
      </c>
      <c r="J16" s="13">
        <v>180</v>
      </c>
      <c r="K16" s="13">
        <v>240</v>
      </c>
      <c r="L16" s="13">
        <v>313</v>
      </c>
      <c r="M16" s="13"/>
      <c r="N16" s="13"/>
      <c r="O16" s="13"/>
      <c r="P16" s="13"/>
      <c r="Q16" s="50">
        <v>1333</v>
      </c>
      <c r="R16" s="40">
        <v>7</v>
      </c>
      <c r="S16" s="106">
        <v>484.53876310104812</v>
      </c>
      <c r="U16" s="46">
        <f t="shared" si="0"/>
        <v>484.53876310104812</v>
      </c>
      <c r="V16" s="46"/>
    </row>
    <row r="17" spans="1:22" x14ac:dyDescent="0.25">
      <c r="A17" s="84">
        <v>8</v>
      </c>
      <c r="B17" s="115" t="s">
        <v>266</v>
      </c>
      <c r="C17" s="86">
        <v>938</v>
      </c>
      <c r="D17" s="114" t="s">
        <v>25</v>
      </c>
      <c r="E17" s="110" t="s">
        <v>166</v>
      </c>
      <c r="F17" s="87">
        <v>65.400000000000006</v>
      </c>
      <c r="G17" s="13">
        <v>240</v>
      </c>
      <c r="H17" s="13">
        <v>180</v>
      </c>
      <c r="I17" s="13">
        <v>180</v>
      </c>
      <c r="J17" s="13">
        <v>180</v>
      </c>
      <c r="K17" s="13">
        <v>240</v>
      </c>
      <c r="L17" s="13">
        <v>299</v>
      </c>
      <c r="M17" s="13"/>
      <c r="N17" s="13"/>
      <c r="O17" s="13"/>
      <c r="P17" s="13"/>
      <c r="Q17" s="50">
        <v>1319</v>
      </c>
      <c r="R17" s="40">
        <v>8</v>
      </c>
      <c r="S17" s="106">
        <v>428.94706554169505</v>
      </c>
      <c r="U17" s="46">
        <f t="shared" si="0"/>
        <v>428.94706554169505</v>
      </c>
      <c r="V17" s="46"/>
    </row>
    <row r="18" spans="1:22" x14ac:dyDescent="0.25">
      <c r="A18" s="84">
        <v>9</v>
      </c>
      <c r="B18" s="116" t="s">
        <v>267</v>
      </c>
      <c r="C18" s="112" t="s">
        <v>268</v>
      </c>
      <c r="D18" s="112" t="s">
        <v>22</v>
      </c>
      <c r="E18" s="113" t="s">
        <v>219</v>
      </c>
      <c r="F18" s="88">
        <v>33.700000000000003</v>
      </c>
      <c r="G18" s="27">
        <v>240</v>
      </c>
      <c r="H18" s="27">
        <v>180</v>
      </c>
      <c r="I18" s="27">
        <v>180</v>
      </c>
      <c r="J18" s="27">
        <v>180</v>
      </c>
      <c r="K18" s="27">
        <v>240</v>
      </c>
      <c r="L18" s="27">
        <v>213</v>
      </c>
      <c r="M18" s="27"/>
      <c r="N18" s="27"/>
      <c r="O18" s="27"/>
      <c r="P18" s="27"/>
      <c r="Q18" s="28">
        <v>1233</v>
      </c>
      <c r="R18" s="40">
        <v>9</v>
      </c>
      <c r="S18" s="106">
        <v>380.80042756539234</v>
      </c>
      <c r="U18" s="46">
        <f t="shared" si="0"/>
        <v>380.80042756539234</v>
      </c>
      <c r="V18" s="46"/>
    </row>
    <row r="19" spans="1:22" x14ac:dyDescent="0.25">
      <c r="A19" s="84">
        <v>10</v>
      </c>
      <c r="B19" s="116" t="s">
        <v>269</v>
      </c>
      <c r="C19" s="112" t="s">
        <v>270</v>
      </c>
      <c r="D19" s="112" t="s">
        <v>36</v>
      </c>
      <c r="E19" s="111" t="s">
        <v>124</v>
      </c>
      <c r="F19" s="76">
        <v>10.6</v>
      </c>
      <c r="G19" s="13">
        <v>213</v>
      </c>
      <c r="H19" s="13">
        <v>180</v>
      </c>
      <c r="I19" s="13">
        <v>180</v>
      </c>
      <c r="J19" s="13">
        <v>180</v>
      </c>
      <c r="K19" s="13">
        <v>240</v>
      </c>
      <c r="L19" s="13"/>
      <c r="M19" s="13"/>
      <c r="N19" s="13"/>
      <c r="O19" s="13"/>
      <c r="P19" s="13"/>
      <c r="Q19" s="50">
        <v>993</v>
      </c>
      <c r="R19" s="40">
        <v>10</v>
      </c>
      <c r="S19" s="106">
        <v>339.20257639934192</v>
      </c>
      <c r="U19" s="46">
        <f t="shared" si="0"/>
        <v>339.20257639934192</v>
      </c>
      <c r="V19" s="46"/>
    </row>
    <row r="20" spans="1:22" ht="15" customHeight="1" x14ac:dyDescent="0.25">
      <c r="A20" s="84">
        <v>11</v>
      </c>
      <c r="B20" s="115" t="s">
        <v>271</v>
      </c>
      <c r="C20" s="108" t="s">
        <v>272</v>
      </c>
      <c r="D20" s="109" t="s">
        <v>36</v>
      </c>
      <c r="E20" s="110" t="s">
        <v>34</v>
      </c>
      <c r="F20" s="76">
        <v>19</v>
      </c>
      <c r="G20" s="13">
        <v>240</v>
      </c>
      <c r="H20" s="13">
        <v>180</v>
      </c>
      <c r="I20" s="13">
        <v>180</v>
      </c>
      <c r="J20" s="13">
        <v>148</v>
      </c>
      <c r="K20" s="13">
        <v>240</v>
      </c>
      <c r="L20" s="13"/>
      <c r="M20" s="13"/>
      <c r="N20" s="13"/>
      <c r="O20" s="13"/>
      <c r="P20" s="13"/>
      <c r="Q20" s="50">
        <v>988</v>
      </c>
      <c r="R20" s="40">
        <v>11</v>
      </c>
      <c r="S20" s="106">
        <v>303.26740110165247</v>
      </c>
      <c r="U20" s="46">
        <f t="shared" si="0"/>
        <v>303.26740110165247</v>
      </c>
      <c r="V20" s="46"/>
    </row>
    <row r="21" spans="1:22" ht="15" customHeight="1" x14ac:dyDescent="0.25">
      <c r="A21" s="84">
        <v>12</v>
      </c>
      <c r="B21" s="116" t="s">
        <v>273</v>
      </c>
      <c r="C21" s="112">
        <v>1196</v>
      </c>
      <c r="D21" s="112" t="s">
        <v>28</v>
      </c>
      <c r="E21" s="111" t="s">
        <v>26</v>
      </c>
      <c r="F21" s="76">
        <v>0</v>
      </c>
      <c r="G21" s="13">
        <v>201</v>
      </c>
      <c r="H21" s="13">
        <v>180</v>
      </c>
      <c r="I21" s="13">
        <v>180</v>
      </c>
      <c r="J21" s="13">
        <v>180</v>
      </c>
      <c r="K21" s="13">
        <v>240</v>
      </c>
      <c r="L21" s="13"/>
      <c r="M21" s="13"/>
      <c r="N21" s="13"/>
      <c r="O21" s="13"/>
      <c r="P21" s="13"/>
      <c r="Q21" s="50">
        <v>981</v>
      </c>
      <c r="R21" s="40">
        <v>12</v>
      </c>
      <c r="S21" s="106">
        <v>272.18030751599656</v>
      </c>
      <c r="U21" s="46">
        <f t="shared" si="0"/>
        <v>272.18030751599656</v>
      </c>
      <c r="V21" s="46"/>
    </row>
    <row r="22" spans="1:22" x14ac:dyDescent="0.25">
      <c r="A22" s="84">
        <v>13</v>
      </c>
      <c r="B22" s="116" t="s">
        <v>274</v>
      </c>
      <c r="C22" s="112" t="s">
        <v>275</v>
      </c>
      <c r="D22" s="112" t="s">
        <v>28</v>
      </c>
      <c r="E22" s="111" t="s">
        <v>101</v>
      </c>
      <c r="F22" s="87">
        <v>77.7</v>
      </c>
      <c r="G22" s="13">
        <v>194</v>
      </c>
      <c r="H22" s="13">
        <v>180</v>
      </c>
      <c r="I22" s="13">
        <v>180</v>
      </c>
      <c r="J22" s="13">
        <v>180</v>
      </c>
      <c r="K22" s="13">
        <v>240</v>
      </c>
      <c r="L22" s="13"/>
      <c r="M22" s="13"/>
      <c r="N22" s="13"/>
      <c r="O22" s="13"/>
      <c r="P22" s="13"/>
      <c r="Q22" s="50">
        <v>974</v>
      </c>
      <c r="R22" s="40">
        <v>13</v>
      </c>
      <c r="S22" s="106">
        <v>245.22209175203466</v>
      </c>
      <c r="U22" s="46">
        <f t="shared" si="0"/>
        <v>245.22209175203466</v>
      </c>
      <c r="V22" s="46"/>
    </row>
    <row r="23" spans="1:22" x14ac:dyDescent="0.25">
      <c r="A23" s="84">
        <v>14</v>
      </c>
      <c r="B23" s="115" t="s">
        <v>276</v>
      </c>
      <c r="C23" s="108">
        <v>162</v>
      </c>
      <c r="D23" s="109" t="s">
        <v>25</v>
      </c>
      <c r="E23" s="110" t="s">
        <v>46</v>
      </c>
      <c r="F23" s="76">
        <v>42.4</v>
      </c>
      <c r="G23" s="13">
        <v>240</v>
      </c>
      <c r="H23" s="13">
        <v>133</v>
      </c>
      <c r="I23" s="13">
        <v>180</v>
      </c>
      <c r="J23" s="13">
        <v>180</v>
      </c>
      <c r="K23" s="13">
        <v>240</v>
      </c>
      <c r="L23" s="13"/>
      <c r="M23" s="13"/>
      <c r="N23" s="13"/>
      <c r="O23" s="13"/>
      <c r="P23" s="13"/>
      <c r="Q23" s="50">
        <v>973</v>
      </c>
      <c r="R23" s="40">
        <v>14</v>
      </c>
      <c r="S23" s="106">
        <v>221.77262469846707</v>
      </c>
      <c r="U23" s="46">
        <f t="shared" si="0"/>
        <v>221.77262469846707</v>
      </c>
      <c r="V23" s="46"/>
    </row>
    <row r="24" spans="1:22" ht="15" customHeight="1" x14ac:dyDescent="0.25">
      <c r="A24" s="84">
        <v>15</v>
      </c>
      <c r="B24" s="116" t="s">
        <v>277</v>
      </c>
      <c r="C24" s="112">
        <v>1314</v>
      </c>
      <c r="D24" s="112" t="s">
        <v>28</v>
      </c>
      <c r="E24" s="111" t="s">
        <v>39</v>
      </c>
      <c r="F24" s="76">
        <v>15.5</v>
      </c>
      <c r="G24" s="13">
        <v>204</v>
      </c>
      <c r="H24" s="13">
        <v>150</v>
      </c>
      <c r="I24" s="13">
        <v>180</v>
      </c>
      <c r="J24" s="13">
        <v>180</v>
      </c>
      <c r="K24" s="27">
        <v>240</v>
      </c>
      <c r="L24" s="13"/>
      <c r="M24" s="13"/>
      <c r="N24" s="13"/>
      <c r="O24" s="13"/>
      <c r="P24" s="13"/>
      <c r="Q24" s="50">
        <v>954</v>
      </c>
      <c r="R24" s="40">
        <v>15</v>
      </c>
      <c r="S24" s="106">
        <v>201.30463686222373</v>
      </c>
      <c r="U24" s="46">
        <f t="shared" si="0"/>
        <v>201.30463686222373</v>
      </c>
      <c r="V24" s="46"/>
    </row>
    <row r="25" spans="1:22" x14ac:dyDescent="0.25">
      <c r="A25" s="84">
        <v>16</v>
      </c>
      <c r="B25" s="115" t="s">
        <v>278</v>
      </c>
      <c r="C25" s="108">
        <v>706</v>
      </c>
      <c r="D25" s="109" t="s">
        <v>28</v>
      </c>
      <c r="E25" s="110" t="s">
        <v>26</v>
      </c>
      <c r="F25" s="87">
        <v>73.8</v>
      </c>
      <c r="G25" s="13">
        <v>240</v>
      </c>
      <c r="H25" s="13">
        <v>180</v>
      </c>
      <c r="I25" s="13">
        <v>180</v>
      </c>
      <c r="J25" s="13">
        <v>180</v>
      </c>
      <c r="K25" s="13">
        <v>172</v>
      </c>
      <c r="L25" s="13"/>
      <c r="M25" s="13"/>
      <c r="N25" s="13"/>
      <c r="O25" s="13"/>
      <c r="P25" s="13"/>
      <c r="Q25" s="50">
        <v>952</v>
      </c>
      <c r="R25" s="40">
        <v>16</v>
      </c>
      <c r="S25" s="106">
        <v>183.37338909600138</v>
      </c>
      <c r="U25" s="46">
        <f t="shared" si="0"/>
        <v>183.37338909600138</v>
      </c>
      <c r="V25" s="46"/>
    </row>
    <row r="26" spans="1:22" x14ac:dyDescent="0.25">
      <c r="A26" s="84">
        <v>17</v>
      </c>
      <c r="B26" s="116" t="s">
        <v>279</v>
      </c>
      <c r="C26" s="112" t="s">
        <v>264</v>
      </c>
      <c r="D26" s="112">
        <v>1</v>
      </c>
      <c r="E26" s="111" t="s">
        <v>214</v>
      </c>
      <c r="F26" s="87">
        <v>18.5</v>
      </c>
      <c r="G26" s="13">
        <v>240</v>
      </c>
      <c r="H26" s="13">
        <v>180</v>
      </c>
      <c r="I26" s="13">
        <v>104</v>
      </c>
      <c r="J26" s="13">
        <v>180</v>
      </c>
      <c r="K26" s="13">
        <v>240</v>
      </c>
      <c r="L26" s="13"/>
      <c r="M26" s="13"/>
      <c r="N26" s="13"/>
      <c r="O26" s="13"/>
      <c r="P26" s="13"/>
      <c r="Q26" s="50">
        <v>944</v>
      </c>
      <c r="R26" s="40">
        <v>17</v>
      </c>
      <c r="S26" s="106">
        <v>167.60530248519402</v>
      </c>
      <c r="U26" s="46">
        <f t="shared" si="0"/>
        <v>167.60530248519402</v>
      </c>
      <c r="V26" s="46"/>
    </row>
    <row r="27" spans="1:22" x14ac:dyDescent="0.25">
      <c r="A27" s="84">
        <v>18</v>
      </c>
      <c r="B27" s="116" t="s">
        <v>280</v>
      </c>
      <c r="C27" s="112">
        <v>816</v>
      </c>
      <c r="D27" s="112" t="s">
        <v>25</v>
      </c>
      <c r="E27" s="113" t="s">
        <v>281</v>
      </c>
      <c r="F27" s="87">
        <v>31</v>
      </c>
      <c r="G27" s="13">
        <v>162</v>
      </c>
      <c r="H27" s="13">
        <v>180</v>
      </c>
      <c r="I27" s="13">
        <v>180</v>
      </c>
      <c r="J27" s="13">
        <v>180</v>
      </c>
      <c r="K27" s="13">
        <v>240</v>
      </c>
      <c r="L27" s="13"/>
      <c r="M27" s="13"/>
      <c r="N27" s="13"/>
      <c r="O27" s="13"/>
      <c r="P27" s="13"/>
      <c r="Q27" s="50">
        <v>942</v>
      </c>
      <c r="R27" s="40">
        <v>18</v>
      </c>
      <c r="S27" s="106">
        <v>153.68706205531464</v>
      </c>
      <c r="U27" s="46">
        <f t="shared" si="0"/>
        <v>153.68706205531464</v>
      </c>
      <c r="V27" s="46"/>
    </row>
    <row r="28" spans="1:22" x14ac:dyDescent="0.25">
      <c r="A28" s="84">
        <v>19</v>
      </c>
      <c r="B28" s="116" t="s">
        <v>282</v>
      </c>
      <c r="C28" s="112">
        <v>294</v>
      </c>
      <c r="D28" s="112" t="s">
        <v>28</v>
      </c>
      <c r="E28" s="113" t="s">
        <v>26</v>
      </c>
      <c r="F28" s="87">
        <v>28.6</v>
      </c>
      <c r="G28" s="13">
        <v>240</v>
      </c>
      <c r="H28" s="13">
        <v>180</v>
      </c>
      <c r="I28" s="13">
        <v>180</v>
      </c>
      <c r="J28" s="13">
        <v>98</v>
      </c>
      <c r="K28" s="13">
        <v>240</v>
      </c>
      <c r="L28" s="13"/>
      <c r="M28" s="13"/>
      <c r="N28" s="13"/>
      <c r="O28" s="13"/>
      <c r="P28" s="13"/>
      <c r="Q28" s="50">
        <v>938</v>
      </c>
      <c r="R28" s="40">
        <v>19</v>
      </c>
      <c r="S28" s="106">
        <v>141.35584912706562</v>
      </c>
      <c r="U28" s="46">
        <f t="shared" si="0"/>
        <v>141.35584912706562</v>
      </c>
      <c r="V28" s="44"/>
    </row>
    <row r="29" spans="1:22" x14ac:dyDescent="0.25">
      <c r="A29" s="84">
        <v>20</v>
      </c>
      <c r="B29" s="116" t="s">
        <v>283</v>
      </c>
      <c r="C29" s="112">
        <v>1392</v>
      </c>
      <c r="D29" s="112" t="s">
        <v>28</v>
      </c>
      <c r="E29" s="113" t="s">
        <v>284</v>
      </c>
      <c r="F29" s="87">
        <v>41.8</v>
      </c>
      <c r="G29" s="13">
        <v>240</v>
      </c>
      <c r="H29" s="13">
        <v>180</v>
      </c>
      <c r="I29" s="13">
        <v>127</v>
      </c>
      <c r="J29" s="13">
        <v>106</v>
      </c>
      <c r="K29" s="13">
        <v>240</v>
      </c>
      <c r="L29" s="13"/>
      <c r="M29" s="13"/>
      <c r="N29" s="13"/>
      <c r="O29" s="13"/>
      <c r="P29" s="13"/>
      <c r="Q29" s="50">
        <v>893</v>
      </c>
      <c r="R29" s="40">
        <v>20</v>
      </c>
      <c r="S29" s="106">
        <v>130.39090358608627</v>
      </c>
      <c r="U29" s="46">
        <f t="shared" si="0"/>
        <v>130.39090358608627</v>
      </c>
      <c r="V29" s="44"/>
    </row>
    <row r="30" spans="1:22" x14ac:dyDescent="0.25">
      <c r="A30" s="84">
        <v>21</v>
      </c>
      <c r="B30" s="115" t="s">
        <v>285</v>
      </c>
      <c r="C30" s="108">
        <v>4</v>
      </c>
      <c r="D30" s="109" t="s">
        <v>36</v>
      </c>
      <c r="E30" s="110" t="s">
        <v>26</v>
      </c>
      <c r="F30" s="87">
        <v>14</v>
      </c>
      <c r="G30" s="13">
        <v>240</v>
      </c>
      <c r="H30" s="13">
        <v>107</v>
      </c>
      <c r="I30" s="13">
        <v>180</v>
      </c>
      <c r="J30" s="13">
        <v>110</v>
      </c>
      <c r="K30" s="13">
        <v>240</v>
      </c>
      <c r="L30" s="13"/>
      <c r="M30" s="13"/>
      <c r="N30" s="13"/>
      <c r="O30" s="13"/>
      <c r="P30" s="13"/>
      <c r="Q30" s="50">
        <v>877</v>
      </c>
      <c r="R30" s="40">
        <v>21</v>
      </c>
      <c r="S30" s="106">
        <v>120.60639251219753</v>
      </c>
      <c r="U30" s="46">
        <f t="shared" si="0"/>
        <v>120.60639251219753</v>
      </c>
      <c r="V30" s="44"/>
    </row>
    <row r="31" spans="1:22" x14ac:dyDescent="0.25">
      <c r="A31" s="84">
        <v>22</v>
      </c>
      <c r="B31" s="116" t="s">
        <v>286</v>
      </c>
      <c r="C31" s="112" t="s">
        <v>287</v>
      </c>
      <c r="D31" s="112" t="s">
        <v>28</v>
      </c>
      <c r="E31" s="113" t="s">
        <v>288</v>
      </c>
      <c r="F31" s="87">
        <v>22</v>
      </c>
      <c r="G31" s="13">
        <v>240</v>
      </c>
      <c r="H31" s="13">
        <v>120</v>
      </c>
      <c r="I31" s="13">
        <v>180</v>
      </c>
      <c r="J31" s="13">
        <v>51</v>
      </c>
      <c r="K31" s="13">
        <v>240</v>
      </c>
      <c r="L31" s="13"/>
      <c r="M31" s="13"/>
      <c r="N31" s="13"/>
      <c r="O31" s="13"/>
      <c r="P31" s="13"/>
      <c r="Q31" s="50">
        <v>831</v>
      </c>
      <c r="R31" s="40">
        <v>22</v>
      </c>
      <c r="S31" s="106">
        <v>111.84546165974508</v>
      </c>
      <c r="U31" s="46">
        <f t="shared" ref="U31:U41" si="1">$D$45*0.2/(0.01322*A31*A31+0.06088*A31+0.9259)</f>
        <v>111.84546165974508</v>
      </c>
      <c r="V31" s="44"/>
    </row>
    <row r="32" spans="1:22" x14ac:dyDescent="0.25">
      <c r="A32" s="84">
        <v>23</v>
      </c>
      <c r="B32" s="116" t="s">
        <v>289</v>
      </c>
      <c r="C32" s="112" t="s">
        <v>290</v>
      </c>
      <c r="D32" s="112" t="s">
        <v>28</v>
      </c>
      <c r="E32" s="111" t="s">
        <v>69</v>
      </c>
      <c r="F32" s="87">
        <v>13.9</v>
      </c>
      <c r="G32" s="13">
        <v>141</v>
      </c>
      <c r="H32" s="13">
        <v>143</v>
      </c>
      <c r="I32" s="13">
        <v>77</v>
      </c>
      <c r="J32" s="13">
        <v>180</v>
      </c>
      <c r="K32" s="13">
        <v>240</v>
      </c>
      <c r="L32" s="13"/>
      <c r="M32" s="13"/>
      <c r="N32" s="13"/>
      <c r="O32" s="13"/>
      <c r="P32" s="13"/>
      <c r="Q32" s="50">
        <v>781</v>
      </c>
      <c r="R32" s="40">
        <v>23</v>
      </c>
      <c r="S32" s="106">
        <v>103.97531203323776</v>
      </c>
      <c r="U32" s="46">
        <f t="shared" si="1"/>
        <v>103.97531203323776</v>
      </c>
      <c r="V32" s="44"/>
    </row>
    <row r="33" spans="1:22" x14ac:dyDescent="0.25">
      <c r="A33" s="84">
        <v>24</v>
      </c>
      <c r="B33" s="116" t="s">
        <v>247</v>
      </c>
      <c r="C33" s="112" t="s">
        <v>248</v>
      </c>
      <c r="D33" s="109" t="s">
        <v>36</v>
      </c>
      <c r="E33" s="113" t="s">
        <v>66</v>
      </c>
      <c r="F33" s="87">
        <v>11.7</v>
      </c>
      <c r="G33" s="13">
        <v>150</v>
      </c>
      <c r="H33" s="13">
        <v>180</v>
      </c>
      <c r="I33" s="13">
        <v>180</v>
      </c>
      <c r="J33" s="13">
        <v>0</v>
      </c>
      <c r="K33" s="13">
        <v>240</v>
      </c>
      <c r="L33" s="13"/>
      <c r="M33" s="13"/>
      <c r="N33" s="13"/>
      <c r="O33" s="13"/>
      <c r="P33" s="13"/>
      <c r="Q33" s="50">
        <v>750</v>
      </c>
      <c r="R33" s="40">
        <v>24</v>
      </c>
      <c r="S33" s="106">
        <v>96.883142333234019</v>
      </c>
      <c r="U33" s="46">
        <f t="shared" si="1"/>
        <v>96.883142333234019</v>
      </c>
      <c r="V33" s="44"/>
    </row>
    <row r="34" spans="1:22" x14ac:dyDescent="0.25">
      <c r="A34" s="84">
        <v>25</v>
      </c>
      <c r="B34" s="116" t="s">
        <v>291</v>
      </c>
      <c r="C34" s="112">
        <v>304</v>
      </c>
      <c r="D34" s="112" t="s">
        <v>25</v>
      </c>
      <c r="E34" s="111" t="s">
        <v>219</v>
      </c>
      <c r="F34" s="87">
        <v>16.5</v>
      </c>
      <c r="G34" s="13">
        <v>115</v>
      </c>
      <c r="H34" s="13">
        <v>180</v>
      </c>
      <c r="I34" s="13">
        <v>180</v>
      </c>
      <c r="J34" s="13">
        <v>180</v>
      </c>
      <c r="K34" s="13">
        <v>68</v>
      </c>
      <c r="L34" s="13"/>
      <c r="M34" s="13"/>
      <c r="N34" s="13"/>
      <c r="O34" s="13"/>
      <c r="P34" s="13"/>
      <c r="Q34" s="50">
        <v>723</v>
      </c>
      <c r="R34" s="40">
        <v>25</v>
      </c>
      <c r="S34" s="106">
        <v>90.472811472960842</v>
      </c>
      <c r="U34" s="46">
        <f t="shared" si="1"/>
        <v>90.472811472960842</v>
      </c>
      <c r="V34" s="44"/>
    </row>
    <row r="35" spans="1:22" x14ac:dyDescent="0.25">
      <c r="A35" s="84">
        <v>26</v>
      </c>
      <c r="B35" s="116" t="s">
        <v>292</v>
      </c>
      <c r="C35" s="85" t="s">
        <v>293</v>
      </c>
      <c r="D35" s="112" t="s">
        <v>36</v>
      </c>
      <c r="E35" s="111" t="s">
        <v>41</v>
      </c>
      <c r="F35" s="87">
        <v>0</v>
      </c>
      <c r="G35" s="13">
        <v>240</v>
      </c>
      <c r="H35" s="13">
        <v>0</v>
      </c>
      <c r="I35" s="13">
        <v>125</v>
      </c>
      <c r="J35" s="13">
        <v>101</v>
      </c>
      <c r="K35" s="13">
        <v>240</v>
      </c>
      <c r="L35" s="13"/>
      <c r="M35" s="13"/>
      <c r="N35" s="13"/>
      <c r="O35" s="13"/>
      <c r="P35" s="13"/>
      <c r="Q35" s="50">
        <v>706</v>
      </c>
      <c r="R35" s="40">
        <v>26</v>
      </c>
      <c r="S35" s="106">
        <v>84.662094272858326</v>
      </c>
      <c r="U35" s="46">
        <f t="shared" si="1"/>
        <v>84.662094272858326</v>
      </c>
      <c r="V35" s="44"/>
    </row>
    <row r="36" spans="1:22" x14ac:dyDescent="0.25">
      <c r="A36" s="84">
        <v>27</v>
      </c>
      <c r="B36" s="116" t="s">
        <v>294</v>
      </c>
      <c r="C36" s="112">
        <v>1859</v>
      </c>
      <c r="D36" s="112">
        <v>2</v>
      </c>
      <c r="E36" s="113" t="s">
        <v>66</v>
      </c>
      <c r="F36" s="87">
        <v>4.3</v>
      </c>
      <c r="G36" s="13">
        <v>240</v>
      </c>
      <c r="H36" s="13">
        <v>133</v>
      </c>
      <c r="I36" s="13">
        <v>127</v>
      </c>
      <c r="J36" s="13">
        <v>65</v>
      </c>
      <c r="K36" s="13">
        <v>136</v>
      </c>
      <c r="L36" s="13"/>
      <c r="M36" s="13"/>
      <c r="N36" s="13"/>
      <c r="O36" s="13"/>
      <c r="P36" s="13"/>
      <c r="Q36" s="50">
        <v>701</v>
      </c>
      <c r="R36" s="40">
        <v>27</v>
      </c>
      <c r="S36" s="106">
        <v>79.380423100112722</v>
      </c>
      <c r="U36" s="46">
        <f t="shared" si="1"/>
        <v>79.380423100112722</v>
      </c>
      <c r="V36" s="44"/>
    </row>
    <row r="37" spans="1:22" x14ac:dyDescent="0.25">
      <c r="A37" s="84">
        <v>28</v>
      </c>
      <c r="B37" s="115" t="s">
        <v>295</v>
      </c>
      <c r="C37" s="108">
        <v>1555</v>
      </c>
      <c r="D37" s="108" t="s">
        <v>28</v>
      </c>
      <c r="E37" s="110" t="s">
        <v>29</v>
      </c>
      <c r="F37" s="87">
        <v>50.6</v>
      </c>
      <c r="G37" s="13">
        <v>140</v>
      </c>
      <c r="H37" s="13">
        <v>21</v>
      </c>
      <c r="I37" s="13">
        <v>120</v>
      </c>
      <c r="J37" s="13">
        <v>165</v>
      </c>
      <c r="K37" s="13">
        <v>240</v>
      </c>
      <c r="L37" s="13"/>
      <c r="M37" s="13"/>
      <c r="N37" s="13"/>
      <c r="O37" s="13"/>
      <c r="P37" s="13"/>
      <c r="Q37" s="50">
        <v>686</v>
      </c>
      <c r="R37" s="40">
        <v>28</v>
      </c>
      <c r="S37" s="106">
        <v>74.567026445515282</v>
      </c>
      <c r="U37" s="46">
        <f t="shared" si="1"/>
        <v>74.567026445515282</v>
      </c>
      <c r="V37" s="44"/>
    </row>
    <row r="38" spans="1:22" x14ac:dyDescent="0.25">
      <c r="A38" s="84">
        <v>29</v>
      </c>
      <c r="B38" s="116" t="s">
        <v>296</v>
      </c>
      <c r="C38" s="112">
        <v>1562</v>
      </c>
      <c r="D38" s="112" t="s">
        <v>28</v>
      </c>
      <c r="E38" s="113" t="s">
        <v>281</v>
      </c>
      <c r="F38" s="87">
        <v>21</v>
      </c>
      <c r="G38" s="13">
        <v>21</v>
      </c>
      <c r="H38" s="13">
        <v>180</v>
      </c>
      <c r="I38" s="13">
        <v>106</v>
      </c>
      <c r="J38" s="13">
        <v>12</v>
      </c>
      <c r="K38" s="13">
        <v>240</v>
      </c>
      <c r="L38" s="13"/>
      <c r="M38" s="13"/>
      <c r="N38" s="13"/>
      <c r="O38" s="13"/>
      <c r="P38" s="13"/>
      <c r="Q38" s="50">
        <v>559</v>
      </c>
      <c r="R38" s="40">
        <v>29</v>
      </c>
      <c r="S38" s="106">
        <v>70.169391372857987</v>
      </c>
      <c r="U38" s="46">
        <f t="shared" si="1"/>
        <v>70.169391372857987</v>
      </c>
      <c r="V38" s="44"/>
    </row>
    <row r="39" spans="1:22" x14ac:dyDescent="0.25">
      <c r="A39" s="84">
        <v>30</v>
      </c>
      <c r="B39" s="116" t="s">
        <v>297</v>
      </c>
      <c r="C39" s="112" t="s">
        <v>298</v>
      </c>
      <c r="D39" s="112" t="s">
        <v>36</v>
      </c>
      <c r="E39" s="111" t="s">
        <v>26</v>
      </c>
      <c r="F39" s="87">
        <v>4.5</v>
      </c>
      <c r="G39" s="13">
        <v>107</v>
      </c>
      <c r="H39" s="13">
        <v>92</v>
      </c>
      <c r="I39" s="13">
        <v>139</v>
      </c>
      <c r="J39" s="13">
        <v>140</v>
      </c>
      <c r="K39" s="13">
        <v>76</v>
      </c>
      <c r="L39" s="13"/>
      <c r="M39" s="13"/>
      <c r="N39" s="13"/>
      <c r="O39" s="13"/>
      <c r="P39" s="13"/>
      <c r="Q39" s="50">
        <v>554</v>
      </c>
      <c r="R39" s="40">
        <v>30</v>
      </c>
      <c r="S39" s="106">
        <v>66.141990266410929</v>
      </c>
      <c r="U39" s="46">
        <f t="shared" si="1"/>
        <v>66.141990266410929</v>
      </c>
      <c r="V39" s="44"/>
    </row>
    <row r="40" spans="1:22" x14ac:dyDescent="0.25">
      <c r="A40" s="84">
        <v>31</v>
      </c>
      <c r="B40" s="116" t="s">
        <v>299</v>
      </c>
      <c r="C40" s="112" t="s">
        <v>300</v>
      </c>
      <c r="D40" s="112" t="s">
        <v>36</v>
      </c>
      <c r="E40" s="113" t="s">
        <v>95</v>
      </c>
      <c r="F40" s="87">
        <v>3.2</v>
      </c>
      <c r="G40" s="13">
        <v>168</v>
      </c>
      <c r="H40" s="13">
        <v>98</v>
      </c>
      <c r="I40" s="13">
        <v>180</v>
      </c>
      <c r="J40" s="13">
        <v>0</v>
      </c>
      <c r="K40" s="13">
        <v>82</v>
      </c>
      <c r="L40" s="13"/>
      <c r="M40" s="13"/>
      <c r="N40" s="13"/>
      <c r="O40" s="13"/>
      <c r="P40" s="13"/>
      <c r="Q40" s="50">
        <v>528</v>
      </c>
      <c r="R40" s="40">
        <v>31</v>
      </c>
      <c r="S40" s="106">
        <v>62.445223488168267</v>
      </c>
      <c r="U40" s="46">
        <f t="shared" si="1"/>
        <v>62.445223488168267</v>
      </c>
      <c r="V40" s="44"/>
    </row>
    <row r="41" spans="1:22" x14ac:dyDescent="0.25">
      <c r="A41" s="84">
        <v>32</v>
      </c>
      <c r="B41" s="115" t="s">
        <v>301</v>
      </c>
      <c r="C41" s="108">
        <v>2545</v>
      </c>
      <c r="D41" s="109" t="s">
        <v>36</v>
      </c>
      <c r="E41" s="110" t="s">
        <v>41</v>
      </c>
      <c r="F41" s="87">
        <v>36.799999999999997</v>
      </c>
      <c r="G41" s="13">
        <v>130</v>
      </c>
      <c r="H41" s="13">
        <v>108</v>
      </c>
      <c r="I41" s="13">
        <v>0</v>
      </c>
      <c r="J41" s="13">
        <v>0</v>
      </c>
      <c r="K41" s="13">
        <v>0</v>
      </c>
      <c r="L41" s="13"/>
      <c r="M41" s="13"/>
      <c r="N41" s="13"/>
      <c r="O41" s="13"/>
      <c r="P41" s="13"/>
      <c r="Q41" s="50">
        <v>238</v>
      </c>
      <c r="R41" s="40">
        <v>32</v>
      </c>
      <c r="S41" s="106">
        <v>59.044538715302956</v>
      </c>
      <c r="U41" s="46">
        <f t="shared" si="1"/>
        <v>59.044538715302956</v>
      </c>
      <c r="V41" s="44"/>
    </row>
    <row r="43" spans="1:22" x14ac:dyDescent="0.25">
      <c r="A43" s="134" t="s">
        <v>11</v>
      </c>
      <c r="B43" s="134"/>
      <c r="C43" s="134"/>
      <c r="D43" s="44">
        <v>29.2</v>
      </c>
    </row>
    <row r="44" spans="1:22" ht="15.75" x14ac:dyDescent="0.25">
      <c r="A44" s="133" t="s">
        <v>19</v>
      </c>
      <c r="B44" s="134"/>
      <c r="C44" s="134"/>
      <c r="D44" s="44">
        <v>2893.6</v>
      </c>
    </row>
    <row r="45" spans="1:22" x14ac:dyDescent="0.25">
      <c r="A45" s="134" t="s">
        <v>10</v>
      </c>
      <c r="B45" s="134"/>
      <c r="C45" s="134"/>
      <c r="D45" s="44">
        <f>SUM(F10:F41)+D43*A41+D44</f>
        <v>4845</v>
      </c>
    </row>
    <row r="48" spans="1:22" x14ac:dyDescent="0.25">
      <c r="D48" s="52"/>
    </row>
  </sheetData>
  <mergeCells count="21">
    <mergeCell ref="A43:C43"/>
    <mergeCell ref="A45:C45"/>
    <mergeCell ref="A8:A9"/>
    <mergeCell ref="B8:B9"/>
    <mergeCell ref="D8:D9"/>
    <mergeCell ref="A44:C44"/>
    <mergeCell ref="C8:C9"/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2018-04-19T10:04:34Z</dcterms:modified>
</cp:coreProperties>
</file>