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525" windowWidth="25605" windowHeight="14520"/>
  </bookViews>
  <sheets>
    <sheet name="F-1-A" sheetId="1" r:id="rId1"/>
    <sheet name="F-1-B" sheetId="2" r:id="rId2"/>
    <sheet name="F-1-C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3" l="1"/>
  <c r="U15" i="3"/>
  <c r="U16" i="3"/>
  <c r="V16" i="3"/>
  <c r="V15" i="3"/>
  <c r="W18" i="1"/>
  <c r="W17" i="1"/>
  <c r="E30" i="2"/>
  <c r="E36" i="1"/>
  <c r="U13" i="3"/>
  <c r="U14" i="3"/>
  <c r="V9" i="1"/>
  <c r="V13" i="1"/>
  <c r="V12" i="1"/>
  <c r="V11" i="1"/>
  <c r="V10" i="1"/>
  <c r="U10" i="2"/>
  <c r="V15" i="1"/>
  <c r="V17" i="1"/>
  <c r="V19" i="1"/>
  <c r="V21" i="1"/>
  <c r="V23" i="1"/>
  <c r="V25" i="1"/>
  <c r="V27" i="1"/>
  <c r="V29" i="1"/>
  <c r="V31" i="1"/>
  <c r="U23" i="2"/>
  <c r="U15" i="2"/>
  <c r="U21" i="2"/>
  <c r="U13" i="2"/>
  <c r="U9" i="2"/>
  <c r="U26" i="2"/>
  <c r="U19" i="2"/>
  <c r="U11" i="2"/>
  <c r="U25" i="2"/>
  <c r="U17" i="2"/>
  <c r="U11" i="3"/>
  <c r="U17" i="3"/>
  <c r="U10" i="3"/>
  <c r="U12" i="3"/>
  <c r="U18" i="3"/>
  <c r="V30" i="1"/>
  <c r="V28" i="1"/>
  <c r="V26" i="1"/>
  <c r="V24" i="1"/>
  <c r="V22" i="1"/>
  <c r="V20" i="1"/>
  <c r="V18" i="1"/>
  <c r="V16" i="1"/>
  <c r="V14" i="1"/>
  <c r="U24" i="2"/>
  <c r="U22" i="2"/>
  <c r="U20" i="2"/>
  <c r="U18" i="2"/>
  <c r="U16" i="2"/>
  <c r="U14" i="2"/>
  <c r="U12" i="2"/>
</calcChain>
</file>

<file path=xl/sharedStrings.xml><?xml version="1.0" encoding="utf-8"?>
<sst xmlns="http://schemas.openxmlformats.org/spreadsheetml/2006/main" count="223" uniqueCount="120">
  <si>
    <t>ПРОТОКОЛ</t>
  </si>
  <si>
    <t>участник</t>
  </si>
  <si>
    <t>разряд</t>
  </si>
  <si>
    <t>Команда, регион</t>
  </si>
  <si>
    <t>туры</t>
  </si>
  <si>
    <t>сумма</t>
  </si>
  <si>
    <t>FAI</t>
  </si>
  <si>
    <t>команда, регион</t>
  </si>
  <si>
    <t>Рейтинг спортсмена</t>
  </si>
  <si>
    <t>Рейтинговый результат</t>
  </si>
  <si>
    <t>Рейтинг соревнований</t>
  </si>
  <si>
    <t xml:space="preserve">Элементарный рейтинг </t>
  </si>
  <si>
    <t>Место</t>
  </si>
  <si>
    <t>№</t>
  </si>
  <si>
    <t>Предварительный расчет рейтингового результата</t>
  </si>
  <si>
    <t>Расчет рейтингового результата для поделенных мест</t>
  </si>
  <si>
    <r>
      <rPr>
        <sz val="11"/>
        <color theme="1"/>
        <rFont val="Calibri"/>
        <family val="2"/>
        <charset val="204"/>
      </rPr>
      <t>Δ</t>
    </r>
    <r>
      <rPr>
        <sz val="12.1"/>
        <color theme="1"/>
        <rFont val="Calibri"/>
        <family val="2"/>
      </rPr>
      <t>R</t>
    </r>
  </si>
  <si>
    <r>
      <rPr>
        <sz val="11"/>
        <color theme="1"/>
        <rFont val="Calibri"/>
        <family val="2"/>
        <charset val="204"/>
      </rPr>
      <t>Δ</t>
    </r>
    <r>
      <rPr>
        <sz val="9.9"/>
        <color theme="1"/>
        <rFont val="Calibri"/>
        <family val="2"/>
      </rPr>
      <t>R</t>
    </r>
  </si>
  <si>
    <t>Горский Антон</t>
  </si>
  <si>
    <t>МСМК</t>
  </si>
  <si>
    <t>Поляев Валерий</t>
  </si>
  <si>
    <t>Хорошев Алексей</t>
  </si>
  <si>
    <t>КМС</t>
  </si>
  <si>
    <t>Богачев Никита</t>
  </si>
  <si>
    <t>0274А</t>
  </si>
  <si>
    <t>Шмыгля Максим</t>
  </si>
  <si>
    <t>МС</t>
  </si>
  <si>
    <t>Хорошев Павел</t>
  </si>
  <si>
    <t>Кох Олег</t>
  </si>
  <si>
    <t>Дядечко Олег</t>
  </si>
  <si>
    <t>0549А</t>
  </si>
  <si>
    <t>Цой Евгений</t>
  </si>
  <si>
    <t>Шмыгля Кирилл</t>
  </si>
  <si>
    <t>3599А</t>
  </si>
  <si>
    <t>0012А</t>
  </si>
  <si>
    <t>Буцневич Игорь</t>
  </si>
  <si>
    <t>Фролов Максим</t>
  </si>
  <si>
    <t>Хабибуллин Ринат</t>
  </si>
  <si>
    <t>0268А</t>
  </si>
  <si>
    <t>Сидоркин Антон</t>
  </si>
  <si>
    <t>1814А</t>
  </si>
  <si>
    <t>Красников Владимир</t>
  </si>
  <si>
    <t>3822А</t>
  </si>
  <si>
    <t>Плотников Степан</t>
  </si>
  <si>
    <t>3958А</t>
  </si>
  <si>
    <t>Мухамедьянов Искандер</t>
  </si>
  <si>
    <t>3673А</t>
  </si>
  <si>
    <t>Евдокимов Алексей</t>
  </si>
  <si>
    <t>625А</t>
  </si>
  <si>
    <t>Коршунов Сергей</t>
  </si>
  <si>
    <t>1544А</t>
  </si>
  <si>
    <t>Храмов Вячеслав</t>
  </si>
  <si>
    <t>Гусаров Владимир</t>
  </si>
  <si>
    <t>3973А</t>
  </si>
  <si>
    <t>Пащенко Андрей</t>
  </si>
  <si>
    <t>3459А</t>
  </si>
  <si>
    <t>Москва</t>
  </si>
  <si>
    <t>Татарстан</t>
  </si>
  <si>
    <t>Пермский край</t>
  </si>
  <si>
    <t>Челябинская область</t>
  </si>
  <si>
    <t>Башкортостан</t>
  </si>
  <si>
    <t>Самарская область</t>
  </si>
  <si>
    <t>Марий Эл</t>
  </si>
  <si>
    <t>Нижегородская область</t>
  </si>
  <si>
    <t>Пензенская область</t>
  </si>
  <si>
    <t>9-10</t>
  </si>
  <si>
    <t>Стариков Анатолий</t>
  </si>
  <si>
    <t>Солодов Максим</t>
  </si>
  <si>
    <t>Махмутов Ильнур</t>
  </si>
  <si>
    <t>Егоров Александр</t>
  </si>
  <si>
    <t>Усейнов Тимур</t>
  </si>
  <si>
    <t>Новиков Александр</t>
  </si>
  <si>
    <t>Колмыков Владимир</t>
  </si>
  <si>
    <t>Пакулин Михаил</t>
  </si>
  <si>
    <t>Пустоселов Евгений</t>
  </si>
  <si>
    <t>Васильев Константин</t>
  </si>
  <si>
    <t>Рябов Владислав</t>
  </si>
  <si>
    <t>Шеренков Андрей</t>
  </si>
  <si>
    <t>Богданов Владислав</t>
  </si>
  <si>
    <t>Филипов Алексей</t>
  </si>
  <si>
    <t>Фролов Кирилл</t>
  </si>
  <si>
    <r>
      <rPr>
        <u/>
        <sz val="11"/>
        <color theme="1"/>
        <rFont val="Calibri"/>
        <family val="2"/>
        <charset val="204"/>
        <scheme val="minor"/>
      </rPr>
      <t>Г</t>
    </r>
    <r>
      <rPr>
        <sz val="11"/>
        <color theme="1"/>
        <rFont val="Calibri"/>
        <family val="2"/>
        <scheme val="minor"/>
      </rPr>
      <t>айнибашаров Владимир</t>
    </r>
  </si>
  <si>
    <t>Нахамкин Константин</t>
  </si>
  <si>
    <t>0542А</t>
  </si>
  <si>
    <t>0273А</t>
  </si>
  <si>
    <t>0735.</t>
  </si>
  <si>
    <t>1799А</t>
  </si>
  <si>
    <t>1077А</t>
  </si>
  <si>
    <t>3716А</t>
  </si>
  <si>
    <t>330А</t>
  </si>
  <si>
    <t>0414А</t>
  </si>
  <si>
    <t>617А</t>
  </si>
  <si>
    <t>3606А</t>
  </si>
  <si>
    <t>3428А</t>
  </si>
  <si>
    <t>Санкт Петербург</t>
  </si>
  <si>
    <t xml:space="preserve">Татарстан </t>
  </si>
  <si>
    <t>Свердловская область</t>
  </si>
  <si>
    <t>Рёхин Николай</t>
  </si>
  <si>
    <t>Савухин Сергей</t>
  </si>
  <si>
    <t>Перчук Юрий</t>
  </si>
  <si>
    <t>Рева Андрей</t>
  </si>
  <si>
    <t>Исаков Владислав</t>
  </si>
  <si>
    <t>Некрасов Алексей</t>
  </si>
  <si>
    <t>Сокольцев Сергей</t>
  </si>
  <si>
    <t>Савухина Лариса</t>
  </si>
  <si>
    <t>0166.</t>
  </si>
  <si>
    <t>0706А</t>
  </si>
  <si>
    <t>1546.</t>
  </si>
  <si>
    <t>338А</t>
  </si>
  <si>
    <t>1428A</t>
  </si>
  <si>
    <t>1314.</t>
  </si>
  <si>
    <t>3652А</t>
  </si>
  <si>
    <t>0546А</t>
  </si>
  <si>
    <t xml:space="preserve">Ульяновская область </t>
  </si>
  <si>
    <t>Московская область</t>
  </si>
  <si>
    <t>6-7</t>
  </si>
  <si>
    <t>Муштуков Валентин</t>
  </si>
  <si>
    <t xml:space="preserve">                  2-й этап Кубка России по авиамодельному спорту</t>
  </si>
  <si>
    <t>2-й этап Кубка России по авиамодельному спорту</t>
  </si>
  <si>
    <t xml:space="preserve">2-й этап Кубка России по авиамодельному 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</si>
</sst>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sz val="11"/>
      <name val="Times New Roman Cyr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.1"/>
      <color theme="1"/>
      <name val="Calibri"/>
      <family val="2"/>
    </font>
    <font>
      <sz val="9.9"/>
      <color theme="1"/>
      <name val="Calibri"/>
      <family val="2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3" borderId="11" xfId="0" applyFont="1" applyFill="1" applyBorder="1"/>
    <xf numFmtId="0" fontId="1" fillId="0" borderId="11" xfId="0" applyFont="1" applyBorder="1"/>
    <xf numFmtId="0" fontId="1" fillId="0" borderId="7" xfId="0" applyFont="1" applyFill="1" applyBorder="1"/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7" fillId="0" borderId="11" xfId="0" applyFont="1" applyBorder="1"/>
    <xf numFmtId="0" fontId="8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2" borderId="11" xfId="0" applyFont="1" applyFill="1" applyBorder="1"/>
    <xf numFmtId="0" fontId="10" fillId="0" borderId="11" xfId="0" applyFont="1" applyBorder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1" xfId="0" applyBorder="1"/>
    <xf numFmtId="0" fontId="10" fillId="0" borderId="12" xfId="0" applyFont="1" applyFill="1" applyBorder="1" applyAlignment="1">
      <alignment horizontal="center" vertical="center"/>
    </xf>
    <xf numFmtId="164" fontId="0" fillId="0" borderId="11" xfId="0" applyNumberFormat="1" applyBorder="1"/>
    <xf numFmtId="0" fontId="8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7" fillId="3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3" borderId="0" xfId="0" applyNumberFormat="1" applyFont="1" applyFill="1" applyBorder="1" applyAlignment="1">
      <alignment wrapText="1"/>
    </xf>
    <xf numFmtId="49" fontId="10" fillId="3" borderId="0" xfId="0" applyNumberFormat="1" applyFont="1" applyFill="1" applyBorder="1" applyAlignment="1">
      <alignment horizontal="center" wrapText="1"/>
    </xf>
    <xf numFmtId="0" fontId="10" fillId="3" borderId="0" xfId="0" applyFont="1" applyFill="1" applyBorder="1"/>
    <xf numFmtId="0" fontId="10" fillId="0" borderId="0" xfId="0" applyFont="1" applyBorder="1"/>
    <xf numFmtId="0" fontId="10" fillId="0" borderId="0" xfId="0" applyFont="1" applyFill="1" applyBorder="1"/>
    <xf numFmtId="164" fontId="0" fillId="0" borderId="0" xfId="0" applyNumberFormat="1" applyBorder="1"/>
    <xf numFmtId="2" fontId="0" fillId="0" borderId="11" xfId="0" applyNumberFormat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wrapText="1"/>
    </xf>
    <xf numFmtId="164" fontId="10" fillId="3" borderId="11" xfId="0" applyNumberFormat="1" applyFont="1" applyFill="1" applyBorder="1" applyAlignment="1">
      <alignment horizontal="center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164" fontId="0" fillId="0" borderId="0" xfId="0" applyNumberFormat="1"/>
    <xf numFmtId="0" fontId="1" fillId="3" borderId="12" xfId="0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/>
    <xf numFmtId="49" fontId="1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 vertical="center"/>
    </xf>
    <xf numFmtId="0" fontId="0" fillId="3" borderId="11" xfId="0" applyFill="1" applyBorder="1"/>
    <xf numFmtId="0" fontId="0" fillId="0" borderId="11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/>
    </xf>
    <xf numFmtId="1" fontId="7" fillId="3" borderId="11" xfId="0" applyNumberFormat="1" applyFont="1" applyFill="1" applyBorder="1"/>
    <xf numFmtId="1" fontId="1" fillId="3" borderId="11" xfId="0" applyNumberFormat="1" applyFont="1" applyFill="1" applyBorder="1"/>
    <xf numFmtId="1" fontId="1" fillId="0" borderId="11" xfId="0" applyNumberFormat="1" applyFont="1" applyBorder="1"/>
    <xf numFmtId="164" fontId="0" fillId="0" borderId="1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distributed" wrapText="1"/>
    </xf>
    <xf numFmtId="0" fontId="1" fillId="0" borderId="4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distributed" textRotation="90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vertical="distributed" textRotation="90" wrapText="1"/>
    </xf>
    <xf numFmtId="0" fontId="0" fillId="0" borderId="13" xfId="0" applyBorder="1" applyAlignment="1">
      <alignment horizontal="center" vertical="distributed" textRotation="90" wrapText="1"/>
    </xf>
    <xf numFmtId="0" fontId="0" fillId="0" borderId="10" xfId="0" applyBorder="1" applyAlignment="1">
      <alignment horizontal="center" vertical="distributed" textRotation="90" wrapText="1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zoomScaleNormal="100" zoomScalePageLayoutView="90" workbookViewId="0">
      <selection activeCell="A7" sqref="A7:A8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2" customWidth="1"/>
    <col min="4" max="4" width="8.42578125" customWidth="1"/>
    <col min="5" max="5" width="9.28515625" customWidth="1"/>
    <col min="6" max="6" width="27.28515625" customWidth="1"/>
    <col min="7" max="7" width="12.7109375" customWidth="1"/>
    <col min="8" max="17" width="4.28515625" customWidth="1"/>
    <col min="18" max="19" width="7.85546875" customWidth="1"/>
    <col min="20" max="20" width="13.7109375" customWidth="1"/>
    <col min="21" max="21" width="9.140625" customWidth="1"/>
    <col min="22" max="22" width="7.42578125" customWidth="1"/>
    <col min="23" max="23" width="9.140625" customWidth="1"/>
  </cols>
  <sheetData>
    <row r="1" spans="1:23" ht="15" customHeight="1" x14ac:dyDescent="0.25">
      <c r="L1" s="89"/>
      <c r="M1" s="89"/>
      <c r="N1" s="89"/>
      <c r="O1" s="89"/>
      <c r="P1" s="89"/>
      <c r="Q1" s="89"/>
      <c r="R1" s="89"/>
      <c r="S1" s="2"/>
      <c r="V1" s="86" t="s">
        <v>14</v>
      </c>
      <c r="W1" s="86" t="s">
        <v>15</v>
      </c>
    </row>
    <row r="2" spans="1:23" x14ac:dyDescent="0.25">
      <c r="L2" s="89"/>
      <c r="M2" s="89"/>
      <c r="N2" s="89"/>
      <c r="O2" s="89"/>
      <c r="P2" s="89"/>
      <c r="Q2" s="89"/>
      <c r="R2" s="89"/>
      <c r="S2" s="2"/>
      <c r="V2" s="86"/>
      <c r="W2" s="86"/>
    </row>
    <row r="3" spans="1:23" x14ac:dyDescent="0.25">
      <c r="L3" s="89"/>
      <c r="M3" s="89"/>
      <c r="N3" s="89"/>
      <c r="O3" s="89"/>
      <c r="P3" s="89"/>
      <c r="Q3" s="89"/>
      <c r="R3" s="89"/>
      <c r="S3" s="2"/>
      <c r="V3" s="86"/>
      <c r="W3" s="86"/>
    </row>
    <row r="4" spans="1:23" x14ac:dyDescent="0.25">
      <c r="L4" s="89"/>
      <c r="M4" s="89"/>
      <c r="N4" s="89"/>
      <c r="O4" s="89"/>
      <c r="P4" s="89"/>
      <c r="Q4" s="89"/>
      <c r="R4" s="89"/>
      <c r="S4" s="2"/>
      <c r="V4" s="86"/>
      <c r="W4" s="86"/>
    </row>
    <row r="5" spans="1:23" x14ac:dyDescent="0.25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12"/>
      <c r="V5" s="86"/>
      <c r="W5" s="86"/>
    </row>
    <row r="6" spans="1:23" x14ac:dyDescent="0.25">
      <c r="A6" s="88" t="s">
        <v>117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25"/>
      <c r="V6" s="86"/>
      <c r="W6" s="86"/>
    </row>
    <row r="7" spans="1:23" ht="15.75" x14ac:dyDescent="0.25">
      <c r="A7" s="78" t="s">
        <v>13</v>
      </c>
      <c r="B7" s="13"/>
      <c r="C7" s="80" t="s">
        <v>1</v>
      </c>
      <c r="D7" s="80" t="s">
        <v>6</v>
      </c>
      <c r="E7" s="80" t="s">
        <v>2</v>
      </c>
      <c r="F7" s="80" t="s">
        <v>3</v>
      </c>
      <c r="G7" s="76" t="s">
        <v>8</v>
      </c>
      <c r="H7" s="82" t="s">
        <v>4</v>
      </c>
      <c r="I7" s="83"/>
      <c r="J7" s="83"/>
      <c r="K7" s="83"/>
      <c r="L7" s="83"/>
      <c r="M7" s="83"/>
      <c r="N7" s="83"/>
      <c r="O7" s="83"/>
      <c r="P7" s="83"/>
      <c r="Q7" s="83"/>
      <c r="R7" s="80" t="s">
        <v>5</v>
      </c>
      <c r="S7" s="80" t="s">
        <v>12</v>
      </c>
      <c r="T7" s="75" t="s">
        <v>9</v>
      </c>
      <c r="V7" s="86"/>
      <c r="W7" s="86"/>
    </row>
    <row r="8" spans="1:23" ht="15.75" x14ac:dyDescent="0.25">
      <c r="A8" s="79"/>
      <c r="B8" s="14"/>
      <c r="C8" s="81"/>
      <c r="D8" s="81"/>
      <c r="E8" s="81"/>
      <c r="F8" s="81"/>
      <c r="G8" s="77"/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4">
        <v>10</v>
      </c>
      <c r="R8" s="81"/>
      <c r="S8" s="81"/>
      <c r="T8" s="75"/>
      <c r="V8" s="86"/>
      <c r="W8" s="86"/>
    </row>
    <row r="9" spans="1:23" x14ac:dyDescent="0.25">
      <c r="A9" s="29">
        <v>1</v>
      </c>
      <c r="B9" s="9"/>
      <c r="C9" s="59" t="s">
        <v>18</v>
      </c>
      <c r="D9" s="58">
        <v>485</v>
      </c>
      <c r="E9" s="58" t="s">
        <v>19</v>
      </c>
      <c r="F9" s="59" t="s">
        <v>56</v>
      </c>
      <c r="G9" s="41">
        <v>26.5</v>
      </c>
      <c r="H9" s="65">
        <v>180</v>
      </c>
      <c r="I9" s="65">
        <v>180</v>
      </c>
      <c r="J9" s="65">
        <v>180</v>
      </c>
      <c r="K9" s="65">
        <v>180</v>
      </c>
      <c r="L9" s="65">
        <v>180</v>
      </c>
      <c r="M9" s="65">
        <v>600</v>
      </c>
      <c r="N9" s="6"/>
      <c r="O9" s="15"/>
      <c r="P9" s="15"/>
      <c r="Q9" s="15"/>
      <c r="R9" s="15">
        <v>1500</v>
      </c>
      <c r="S9" s="23">
        <v>1</v>
      </c>
      <c r="T9" s="71">
        <v>842.86000000000013</v>
      </c>
      <c r="V9" s="24">
        <f t="shared" ref="V9:V31" si="0">$E$36*0.2/(0.01322*A9*A9+0.06088*A9+0.9259)</f>
        <v>842.86000000000013</v>
      </c>
      <c r="W9" s="22"/>
    </row>
    <row r="10" spans="1:23" x14ac:dyDescent="0.25">
      <c r="A10" s="29">
        <v>2</v>
      </c>
      <c r="B10" s="9"/>
      <c r="C10" s="61" t="s">
        <v>20</v>
      </c>
      <c r="D10" s="60">
        <v>32</v>
      </c>
      <c r="E10" s="62" t="s">
        <v>19</v>
      </c>
      <c r="F10" s="61" t="s">
        <v>57</v>
      </c>
      <c r="G10" s="41">
        <v>46.8</v>
      </c>
      <c r="H10" s="66">
        <v>180</v>
      </c>
      <c r="I10" s="66">
        <v>180</v>
      </c>
      <c r="J10" s="66">
        <v>180</v>
      </c>
      <c r="K10" s="66">
        <v>180</v>
      </c>
      <c r="L10" s="66">
        <v>180</v>
      </c>
      <c r="M10" s="66">
        <v>485</v>
      </c>
      <c r="N10" s="6"/>
      <c r="O10" s="15"/>
      <c r="P10" s="15"/>
      <c r="Q10" s="15"/>
      <c r="R10" s="15">
        <v>1385</v>
      </c>
      <c r="S10" s="23">
        <v>2</v>
      </c>
      <c r="T10" s="71">
        <v>765.86039580569559</v>
      </c>
      <c r="V10" s="24">
        <f t="shared" si="0"/>
        <v>765.86039580569559</v>
      </c>
      <c r="W10" s="22"/>
    </row>
    <row r="11" spans="1:23" x14ac:dyDescent="0.25">
      <c r="A11" s="29">
        <v>3</v>
      </c>
      <c r="B11" s="9"/>
      <c r="C11" s="61" t="s">
        <v>21</v>
      </c>
      <c r="D11" s="60">
        <v>1548</v>
      </c>
      <c r="E11" s="62" t="s">
        <v>22</v>
      </c>
      <c r="F11" s="61" t="s">
        <v>56</v>
      </c>
      <c r="G11" s="42">
        <v>37.200000000000003</v>
      </c>
      <c r="H11" s="66">
        <v>180</v>
      </c>
      <c r="I11" s="66">
        <v>180</v>
      </c>
      <c r="J11" s="66">
        <v>180</v>
      </c>
      <c r="K11" s="66">
        <v>180</v>
      </c>
      <c r="L11" s="66">
        <v>180</v>
      </c>
      <c r="M11" s="66">
        <v>468</v>
      </c>
      <c r="N11" s="6"/>
      <c r="O11" s="15"/>
      <c r="P11" s="15"/>
      <c r="Q11" s="15"/>
      <c r="R11" s="15">
        <v>1368</v>
      </c>
      <c r="S11" s="23">
        <v>3</v>
      </c>
      <c r="T11" s="71">
        <v>686.63647028154344</v>
      </c>
      <c r="V11" s="24">
        <f t="shared" si="0"/>
        <v>686.63647028154344</v>
      </c>
      <c r="W11" s="22"/>
    </row>
    <row r="12" spans="1:23" x14ac:dyDescent="0.25">
      <c r="A12" s="29">
        <v>4</v>
      </c>
      <c r="B12" s="9"/>
      <c r="C12" s="61" t="s">
        <v>23</v>
      </c>
      <c r="D12" s="60" t="s">
        <v>24</v>
      </c>
      <c r="E12" s="60">
        <v>1</v>
      </c>
      <c r="F12" s="22" t="s">
        <v>58</v>
      </c>
      <c r="G12" s="41">
        <v>0</v>
      </c>
      <c r="H12" s="66">
        <v>180</v>
      </c>
      <c r="I12" s="66">
        <v>180</v>
      </c>
      <c r="J12" s="66">
        <v>180</v>
      </c>
      <c r="K12" s="66">
        <v>180</v>
      </c>
      <c r="L12" s="66">
        <v>180</v>
      </c>
      <c r="M12" s="66">
        <v>381</v>
      </c>
      <c r="N12" s="6"/>
      <c r="O12" s="15"/>
      <c r="P12" s="15"/>
      <c r="Q12" s="15"/>
      <c r="R12" s="15">
        <v>1281</v>
      </c>
      <c r="S12" s="23">
        <v>4</v>
      </c>
      <c r="T12" s="71">
        <v>610.35236867640901</v>
      </c>
      <c r="V12" s="24">
        <f t="shared" si="0"/>
        <v>610.35236867640901</v>
      </c>
      <c r="W12" s="22"/>
    </row>
    <row r="13" spans="1:23" x14ac:dyDescent="0.25">
      <c r="A13" s="29">
        <v>5</v>
      </c>
      <c r="B13" s="9"/>
      <c r="C13" s="61" t="s">
        <v>25</v>
      </c>
      <c r="D13" s="60">
        <v>2461</v>
      </c>
      <c r="E13" s="62" t="s">
        <v>26</v>
      </c>
      <c r="F13" s="61" t="s">
        <v>59</v>
      </c>
      <c r="G13" s="42">
        <v>10.5</v>
      </c>
      <c r="H13" s="66">
        <v>180</v>
      </c>
      <c r="I13" s="66">
        <v>180</v>
      </c>
      <c r="J13" s="66">
        <v>180</v>
      </c>
      <c r="K13" s="66">
        <v>180</v>
      </c>
      <c r="L13" s="66">
        <v>180</v>
      </c>
      <c r="M13" s="66">
        <v>378</v>
      </c>
      <c r="N13" s="6"/>
      <c r="O13" s="15"/>
      <c r="P13" s="15"/>
      <c r="Q13" s="15"/>
      <c r="R13" s="15">
        <v>1278</v>
      </c>
      <c r="S13" s="23">
        <v>5</v>
      </c>
      <c r="T13" s="71">
        <v>540.01793951819593</v>
      </c>
      <c r="V13" s="24">
        <f t="shared" si="0"/>
        <v>540.01793951819593</v>
      </c>
      <c r="W13" s="22"/>
    </row>
    <row r="14" spans="1:23" x14ac:dyDescent="0.25">
      <c r="A14" s="29">
        <v>6</v>
      </c>
      <c r="B14" s="9"/>
      <c r="C14" s="61" t="s">
        <v>27</v>
      </c>
      <c r="D14" s="60">
        <v>694</v>
      </c>
      <c r="E14" s="62" t="s">
        <v>19</v>
      </c>
      <c r="F14" s="61" t="s">
        <v>56</v>
      </c>
      <c r="G14" s="41">
        <v>16.399999999999999</v>
      </c>
      <c r="H14" s="66">
        <v>180</v>
      </c>
      <c r="I14" s="66">
        <v>180</v>
      </c>
      <c r="J14" s="66">
        <v>180</v>
      </c>
      <c r="K14" s="66">
        <v>180</v>
      </c>
      <c r="L14" s="66">
        <v>180</v>
      </c>
      <c r="M14" s="66">
        <v>317</v>
      </c>
      <c r="N14" s="6"/>
      <c r="O14" s="15"/>
      <c r="P14" s="15"/>
      <c r="Q14" s="15"/>
      <c r="R14" s="15">
        <v>1217</v>
      </c>
      <c r="S14" s="23">
        <v>6</v>
      </c>
      <c r="T14" s="71">
        <v>476.97357251994805</v>
      </c>
      <c r="V14" s="24">
        <f t="shared" si="0"/>
        <v>476.97357251994805</v>
      </c>
      <c r="W14" s="22"/>
    </row>
    <row r="15" spans="1:23" x14ac:dyDescent="0.25">
      <c r="A15" s="29">
        <v>7</v>
      </c>
      <c r="B15" s="9"/>
      <c r="C15" s="61" t="s">
        <v>28</v>
      </c>
      <c r="D15" s="60">
        <v>924</v>
      </c>
      <c r="E15" s="62" t="s">
        <v>26</v>
      </c>
      <c r="F15" s="61" t="s">
        <v>60</v>
      </c>
      <c r="G15" s="41">
        <v>12.3</v>
      </c>
      <c r="H15" s="66">
        <v>180</v>
      </c>
      <c r="I15" s="66">
        <v>180</v>
      </c>
      <c r="J15" s="66">
        <v>180</v>
      </c>
      <c r="K15" s="66">
        <v>180</v>
      </c>
      <c r="L15" s="66">
        <v>180</v>
      </c>
      <c r="M15" s="66">
        <v>248</v>
      </c>
      <c r="N15" s="6"/>
      <c r="O15" s="15"/>
      <c r="P15" s="15"/>
      <c r="Q15" s="15"/>
      <c r="R15" s="15">
        <v>1148</v>
      </c>
      <c r="S15" s="23">
        <v>7</v>
      </c>
      <c r="T15" s="71">
        <v>421.46371709736786</v>
      </c>
      <c r="V15" s="24">
        <f t="shared" si="0"/>
        <v>421.46371709736786</v>
      </c>
      <c r="W15" s="22"/>
    </row>
    <row r="16" spans="1:23" x14ac:dyDescent="0.25">
      <c r="A16" s="29">
        <v>8</v>
      </c>
      <c r="B16" s="9"/>
      <c r="C16" s="61" t="s">
        <v>29</v>
      </c>
      <c r="D16" s="60" t="s">
        <v>30</v>
      </c>
      <c r="E16" s="62" t="s">
        <v>19</v>
      </c>
      <c r="F16" s="61" t="s">
        <v>61</v>
      </c>
      <c r="G16" s="43">
        <v>15.1</v>
      </c>
      <c r="H16" s="66">
        <v>180</v>
      </c>
      <c r="I16" s="66">
        <v>180</v>
      </c>
      <c r="J16" s="66">
        <v>180</v>
      </c>
      <c r="K16" s="66">
        <v>180</v>
      </c>
      <c r="L16" s="66">
        <v>180</v>
      </c>
      <c r="M16" s="66">
        <v>43</v>
      </c>
      <c r="N16" s="11"/>
      <c r="O16" s="16"/>
      <c r="P16" s="16"/>
      <c r="Q16" s="16"/>
      <c r="R16" s="16">
        <v>943</v>
      </c>
      <c r="S16" s="23">
        <v>8</v>
      </c>
      <c r="T16" s="71">
        <v>373.10869315012712</v>
      </c>
      <c r="V16" s="24">
        <f t="shared" si="0"/>
        <v>373.10869315012712</v>
      </c>
      <c r="W16" s="22"/>
    </row>
    <row r="17" spans="1:23" x14ac:dyDescent="0.25">
      <c r="A17" s="29">
        <v>9</v>
      </c>
      <c r="B17" s="9"/>
      <c r="C17" s="61" t="s">
        <v>31</v>
      </c>
      <c r="D17" s="60">
        <v>40</v>
      </c>
      <c r="E17" s="60" t="s">
        <v>26</v>
      </c>
      <c r="F17" s="22" t="s">
        <v>58</v>
      </c>
      <c r="G17" s="44">
        <v>64.2</v>
      </c>
      <c r="H17" s="66">
        <v>180</v>
      </c>
      <c r="I17" s="66">
        <v>180</v>
      </c>
      <c r="J17" s="66">
        <v>180</v>
      </c>
      <c r="K17" s="66">
        <v>180</v>
      </c>
      <c r="L17" s="66">
        <v>180</v>
      </c>
      <c r="M17" s="66">
        <v>0</v>
      </c>
      <c r="N17" s="6"/>
      <c r="O17" s="15"/>
      <c r="P17" s="15"/>
      <c r="Q17" s="15"/>
      <c r="R17" s="15">
        <v>900</v>
      </c>
      <c r="S17" s="67" t="s">
        <v>65</v>
      </c>
      <c r="T17" s="71">
        <v>313.13814856641693</v>
      </c>
      <c r="V17" s="24">
        <f t="shared" si="0"/>
        <v>331.22956488933602</v>
      </c>
      <c r="W17" s="24">
        <f>(V17+V18)/2</f>
        <v>313.13814856641693</v>
      </c>
    </row>
    <row r="18" spans="1:23" x14ac:dyDescent="0.25">
      <c r="A18" s="29">
        <v>10</v>
      </c>
      <c r="B18" s="9"/>
      <c r="C18" s="61" t="s">
        <v>32</v>
      </c>
      <c r="D18" s="60" t="s">
        <v>33</v>
      </c>
      <c r="E18" s="62">
        <v>2</v>
      </c>
      <c r="F18" s="61" t="s">
        <v>59</v>
      </c>
      <c r="G18" s="42">
        <v>0</v>
      </c>
      <c r="H18" s="66">
        <v>180</v>
      </c>
      <c r="I18" s="66">
        <v>180</v>
      </c>
      <c r="J18" s="66">
        <v>180</v>
      </c>
      <c r="K18" s="66">
        <v>180</v>
      </c>
      <c r="L18" s="66">
        <v>180</v>
      </c>
      <c r="M18" s="66">
        <v>0</v>
      </c>
      <c r="N18" s="6"/>
      <c r="O18" s="15"/>
      <c r="P18" s="15"/>
      <c r="Q18" s="15"/>
      <c r="R18" s="15">
        <v>900</v>
      </c>
      <c r="S18" s="67" t="s">
        <v>65</v>
      </c>
      <c r="T18" s="71">
        <v>313.13814856641693</v>
      </c>
      <c r="V18" s="24">
        <f t="shared" si="0"/>
        <v>295.04673224349779</v>
      </c>
      <c r="W18" s="24">
        <f>(V17+V18)/2</f>
        <v>313.13814856641693</v>
      </c>
    </row>
    <row r="19" spans="1:23" x14ac:dyDescent="0.25">
      <c r="A19" s="29">
        <v>11</v>
      </c>
      <c r="B19" s="9"/>
      <c r="C19" s="63" t="s">
        <v>66</v>
      </c>
      <c r="D19" s="56" t="s">
        <v>34</v>
      </c>
      <c r="E19" s="64" t="s">
        <v>26</v>
      </c>
      <c r="F19" s="22" t="s">
        <v>62</v>
      </c>
      <c r="G19" s="42">
        <v>18.2</v>
      </c>
      <c r="H19" s="49">
        <v>162</v>
      </c>
      <c r="I19" s="49">
        <v>180</v>
      </c>
      <c r="J19" s="49">
        <v>180</v>
      </c>
      <c r="K19" s="49">
        <v>180</v>
      </c>
      <c r="L19" s="49">
        <v>180</v>
      </c>
      <c r="M19" s="49"/>
      <c r="N19" s="6"/>
      <c r="O19" s="15"/>
      <c r="P19" s="15"/>
      <c r="Q19" s="15"/>
      <c r="R19" s="15">
        <v>882</v>
      </c>
      <c r="S19" s="23">
        <v>11</v>
      </c>
      <c r="T19" s="71">
        <v>263.78943415122689</v>
      </c>
      <c r="V19" s="24">
        <f t="shared" si="0"/>
        <v>263.78943415122689</v>
      </c>
      <c r="W19" s="22"/>
    </row>
    <row r="20" spans="1:23" x14ac:dyDescent="0.25">
      <c r="A20" s="29">
        <v>12</v>
      </c>
      <c r="B20" s="9"/>
      <c r="C20" s="63" t="s">
        <v>35</v>
      </c>
      <c r="D20" s="56">
        <v>2473</v>
      </c>
      <c r="E20" s="64" t="s">
        <v>22</v>
      </c>
      <c r="F20" s="22" t="s">
        <v>61</v>
      </c>
      <c r="G20" s="41">
        <v>7.8</v>
      </c>
      <c r="H20" s="49">
        <v>180</v>
      </c>
      <c r="I20" s="49">
        <v>180</v>
      </c>
      <c r="J20" s="49">
        <v>180</v>
      </c>
      <c r="K20" s="49">
        <v>150</v>
      </c>
      <c r="L20" s="49">
        <v>180</v>
      </c>
      <c r="M20" s="49"/>
      <c r="N20" s="6"/>
      <c r="O20" s="15"/>
      <c r="P20" s="15"/>
      <c r="Q20" s="15"/>
      <c r="R20" s="15">
        <v>870</v>
      </c>
      <c r="S20" s="23">
        <v>12</v>
      </c>
      <c r="T20" s="71">
        <v>236.74911660777389</v>
      </c>
      <c r="V20" s="24">
        <f t="shared" si="0"/>
        <v>236.74911660777389</v>
      </c>
      <c r="W20" s="22"/>
    </row>
    <row r="21" spans="1:23" x14ac:dyDescent="0.25">
      <c r="A21" s="29">
        <v>13</v>
      </c>
      <c r="B21" s="9"/>
      <c r="C21" s="63" t="s">
        <v>36</v>
      </c>
      <c r="D21" s="56">
        <v>1566</v>
      </c>
      <c r="E21" s="56" t="s">
        <v>22</v>
      </c>
      <c r="F21" s="22" t="s">
        <v>63</v>
      </c>
      <c r="G21" s="42">
        <v>9</v>
      </c>
      <c r="H21" s="49">
        <v>180</v>
      </c>
      <c r="I21" s="49">
        <v>180</v>
      </c>
      <c r="J21" s="49">
        <v>180</v>
      </c>
      <c r="K21" s="49">
        <v>173</v>
      </c>
      <c r="L21" s="49">
        <v>136</v>
      </c>
      <c r="M21" s="49"/>
      <c r="N21" s="6"/>
      <c r="O21" s="15"/>
      <c r="P21" s="15"/>
      <c r="Q21" s="15"/>
      <c r="R21" s="15">
        <v>849</v>
      </c>
      <c r="S21" s="23">
        <v>13</v>
      </c>
      <c r="T21" s="71">
        <v>213.30019840466457</v>
      </c>
      <c r="V21" s="24">
        <f t="shared" si="0"/>
        <v>213.30019840466457</v>
      </c>
      <c r="W21" s="22"/>
    </row>
    <row r="22" spans="1:23" x14ac:dyDescent="0.25">
      <c r="A22" s="29">
        <v>14</v>
      </c>
      <c r="B22" s="9"/>
      <c r="C22" s="63" t="s">
        <v>37</v>
      </c>
      <c r="D22" s="56" t="s">
        <v>38</v>
      </c>
      <c r="E22" s="64" t="s">
        <v>26</v>
      </c>
      <c r="F22" s="22" t="s">
        <v>58</v>
      </c>
      <c r="G22" s="41">
        <v>33.4</v>
      </c>
      <c r="H22" s="49">
        <v>180</v>
      </c>
      <c r="I22" s="49">
        <v>180</v>
      </c>
      <c r="J22" s="49">
        <v>180</v>
      </c>
      <c r="K22" s="49">
        <v>180</v>
      </c>
      <c r="L22" s="49">
        <v>125</v>
      </c>
      <c r="M22" s="49"/>
      <c r="N22" s="6"/>
      <c r="O22" s="15"/>
      <c r="P22" s="15"/>
      <c r="Q22" s="15"/>
      <c r="R22" s="15">
        <v>845</v>
      </c>
      <c r="S22" s="23">
        <v>14</v>
      </c>
      <c r="T22" s="71">
        <v>192.90327600964912</v>
      </c>
      <c r="V22" s="24">
        <f t="shared" si="0"/>
        <v>192.90327600964912</v>
      </c>
      <c r="W22" s="22"/>
    </row>
    <row r="23" spans="1:23" x14ac:dyDescent="0.25">
      <c r="A23" s="29">
        <v>15</v>
      </c>
      <c r="B23" s="10"/>
      <c r="C23" s="63" t="s">
        <v>39</v>
      </c>
      <c r="D23" s="56" t="s">
        <v>40</v>
      </c>
      <c r="E23" s="64">
        <v>2</v>
      </c>
      <c r="F23" s="22" t="s">
        <v>63</v>
      </c>
      <c r="G23" s="42">
        <v>16.2</v>
      </c>
      <c r="H23" s="49">
        <v>180</v>
      </c>
      <c r="I23" s="49">
        <v>180</v>
      </c>
      <c r="J23" s="49">
        <v>154</v>
      </c>
      <c r="K23" s="49">
        <v>180</v>
      </c>
      <c r="L23" s="49">
        <v>142</v>
      </c>
      <c r="M23" s="49"/>
      <c r="N23" s="6"/>
      <c r="O23" s="15"/>
      <c r="P23" s="15"/>
      <c r="Q23" s="15"/>
      <c r="R23" s="15">
        <v>836</v>
      </c>
      <c r="S23" s="23">
        <v>15</v>
      </c>
      <c r="T23" s="71">
        <v>175.09971746717639</v>
      </c>
      <c r="V23" s="24">
        <f t="shared" si="0"/>
        <v>175.09971746717639</v>
      </c>
      <c r="W23" s="22"/>
    </row>
    <row r="24" spans="1:23" x14ac:dyDescent="0.25">
      <c r="A24" s="29">
        <v>16</v>
      </c>
      <c r="B24" s="9"/>
      <c r="C24" s="63" t="s">
        <v>41</v>
      </c>
      <c r="D24" s="56" t="s">
        <v>42</v>
      </c>
      <c r="E24" s="56">
        <v>1</v>
      </c>
      <c r="F24" s="61" t="s">
        <v>59</v>
      </c>
      <c r="G24" s="41">
        <v>0</v>
      </c>
      <c r="H24" s="49">
        <v>180</v>
      </c>
      <c r="I24" s="49">
        <v>180</v>
      </c>
      <c r="J24" s="49">
        <v>180</v>
      </c>
      <c r="K24" s="49">
        <v>122</v>
      </c>
      <c r="L24" s="49">
        <v>97</v>
      </c>
      <c r="M24" s="49"/>
      <c r="N24" s="6"/>
      <c r="O24" s="15"/>
      <c r="P24" s="15"/>
      <c r="Q24" s="15"/>
      <c r="R24" s="15">
        <v>759</v>
      </c>
      <c r="S24" s="23">
        <v>16</v>
      </c>
      <c r="T24" s="71">
        <v>159.50267774350436</v>
      </c>
      <c r="V24" s="24">
        <f t="shared" si="0"/>
        <v>159.50267774350436</v>
      </c>
      <c r="W24" s="22"/>
    </row>
    <row r="25" spans="1:23" x14ac:dyDescent="0.25">
      <c r="A25" s="29">
        <v>17</v>
      </c>
      <c r="B25" s="9"/>
      <c r="C25" s="63" t="s">
        <v>43</v>
      </c>
      <c r="D25" s="56" t="s">
        <v>44</v>
      </c>
      <c r="E25" s="64">
        <v>1</v>
      </c>
      <c r="F25" s="22" t="s">
        <v>60</v>
      </c>
      <c r="G25" s="41">
        <v>11.8</v>
      </c>
      <c r="H25" s="49">
        <v>116</v>
      </c>
      <c r="I25" s="49">
        <v>180</v>
      </c>
      <c r="J25" s="49">
        <v>98</v>
      </c>
      <c r="K25" s="49">
        <v>180</v>
      </c>
      <c r="L25" s="49">
        <v>140</v>
      </c>
      <c r="M25" s="49"/>
      <c r="N25" s="6"/>
      <c r="O25" s="15"/>
      <c r="P25" s="15"/>
      <c r="Q25" s="15"/>
      <c r="R25" s="15">
        <v>714</v>
      </c>
      <c r="S25" s="23">
        <v>17</v>
      </c>
      <c r="T25" s="71">
        <v>145.78720872308631</v>
      </c>
      <c r="V25" s="24">
        <f t="shared" si="0"/>
        <v>145.78720872308631</v>
      </c>
      <c r="W25" s="22"/>
    </row>
    <row r="26" spans="1:23" x14ac:dyDescent="0.25">
      <c r="A26" s="29">
        <v>18</v>
      </c>
      <c r="B26" s="9"/>
      <c r="C26" s="63" t="s">
        <v>45</v>
      </c>
      <c r="D26" s="56" t="s">
        <v>46</v>
      </c>
      <c r="E26" s="64">
        <v>2</v>
      </c>
      <c r="F26" s="22" t="s">
        <v>60</v>
      </c>
      <c r="G26" s="42">
        <v>0</v>
      </c>
      <c r="H26" s="49">
        <v>173</v>
      </c>
      <c r="I26" s="49">
        <v>87</v>
      </c>
      <c r="J26" s="49">
        <v>53</v>
      </c>
      <c r="K26" s="49">
        <v>180</v>
      </c>
      <c r="L26" s="49">
        <v>180</v>
      </c>
      <c r="M26" s="49"/>
      <c r="N26" s="6"/>
      <c r="O26" s="15"/>
      <c r="P26" s="15"/>
      <c r="Q26" s="15"/>
      <c r="R26" s="15">
        <v>673</v>
      </c>
      <c r="S26" s="23">
        <v>18</v>
      </c>
      <c r="T26" s="71">
        <v>133.68078134565792</v>
      </c>
      <c r="V26" s="24">
        <f t="shared" si="0"/>
        <v>133.68078134565792</v>
      </c>
      <c r="W26" s="22"/>
    </row>
    <row r="27" spans="1:23" x14ac:dyDescent="0.25">
      <c r="A27" s="29">
        <v>19</v>
      </c>
      <c r="B27" s="10"/>
      <c r="C27" s="63" t="s">
        <v>47</v>
      </c>
      <c r="D27" s="56" t="s">
        <v>48</v>
      </c>
      <c r="E27" s="64" t="s">
        <v>26</v>
      </c>
      <c r="F27" s="22" t="s">
        <v>61</v>
      </c>
      <c r="G27" s="41">
        <v>0</v>
      </c>
      <c r="H27" s="49">
        <v>121</v>
      </c>
      <c r="I27" s="49">
        <v>167</v>
      </c>
      <c r="J27" s="49">
        <v>180</v>
      </c>
      <c r="K27" s="49">
        <v>0</v>
      </c>
      <c r="L27" s="49">
        <v>180</v>
      </c>
      <c r="M27" s="49"/>
      <c r="N27" s="6"/>
      <c r="O27" s="15"/>
      <c r="P27" s="15"/>
      <c r="Q27" s="15"/>
      <c r="R27" s="15">
        <v>648</v>
      </c>
      <c r="S27" s="23">
        <v>19</v>
      </c>
      <c r="T27" s="71">
        <v>122.95478946877043</v>
      </c>
      <c r="V27" s="24">
        <f t="shared" si="0"/>
        <v>122.95478946877043</v>
      </c>
      <c r="W27" s="22"/>
    </row>
    <row r="28" spans="1:23" x14ac:dyDescent="0.25">
      <c r="A28" s="29">
        <v>20</v>
      </c>
      <c r="B28" s="54"/>
      <c r="C28" s="63" t="s">
        <v>49</v>
      </c>
      <c r="D28" s="56" t="s">
        <v>50</v>
      </c>
      <c r="E28" s="64" t="s">
        <v>26</v>
      </c>
      <c r="F28" s="22" t="s">
        <v>58</v>
      </c>
      <c r="G28" s="42">
        <v>0</v>
      </c>
      <c r="H28" s="49">
        <v>144</v>
      </c>
      <c r="I28" s="49">
        <v>88</v>
      </c>
      <c r="J28" s="49">
        <v>26</v>
      </c>
      <c r="K28" s="49">
        <v>180</v>
      </c>
      <c r="L28" s="49">
        <v>144</v>
      </c>
      <c r="M28" s="49"/>
      <c r="N28" s="6"/>
      <c r="O28" s="15"/>
      <c r="P28" s="15"/>
      <c r="Q28" s="15"/>
      <c r="R28" s="15">
        <v>582</v>
      </c>
      <c r="S28" s="23">
        <v>20</v>
      </c>
      <c r="T28" s="71">
        <v>113.4172105227747</v>
      </c>
      <c r="V28" s="24">
        <f t="shared" si="0"/>
        <v>113.4172105227747</v>
      </c>
      <c r="W28" s="22"/>
    </row>
    <row r="29" spans="1:23" x14ac:dyDescent="0.25">
      <c r="A29" s="29">
        <v>21</v>
      </c>
      <c r="B29" s="9"/>
      <c r="C29" s="63" t="s">
        <v>51</v>
      </c>
      <c r="D29" s="56">
        <v>1912</v>
      </c>
      <c r="E29" s="64" t="s">
        <v>22</v>
      </c>
      <c r="F29" s="22" t="s">
        <v>61</v>
      </c>
      <c r="G29" s="41">
        <v>6.5</v>
      </c>
      <c r="H29" s="49">
        <v>154</v>
      </c>
      <c r="I29" s="49">
        <v>142</v>
      </c>
      <c r="J29" s="49">
        <v>180</v>
      </c>
      <c r="K29" s="49">
        <v>0</v>
      </c>
      <c r="L29" s="49">
        <v>0</v>
      </c>
      <c r="M29" s="49"/>
      <c r="N29" s="6"/>
      <c r="O29" s="15"/>
      <c r="P29" s="15"/>
      <c r="Q29" s="15"/>
      <c r="R29" s="15">
        <v>476</v>
      </c>
      <c r="S29" s="23">
        <v>21</v>
      </c>
      <c r="T29" s="71">
        <v>104.90640246938166</v>
      </c>
      <c r="V29" s="24">
        <f t="shared" si="0"/>
        <v>104.90640246938166</v>
      </c>
      <c r="W29" s="22"/>
    </row>
    <row r="30" spans="1:23" x14ac:dyDescent="0.25">
      <c r="A30" s="29">
        <v>22</v>
      </c>
      <c r="B30" s="9"/>
      <c r="C30" s="63" t="s">
        <v>52</v>
      </c>
      <c r="D30" s="56" t="s">
        <v>53</v>
      </c>
      <c r="E30" s="64" t="s">
        <v>22</v>
      </c>
      <c r="F30" s="22" t="s">
        <v>64</v>
      </c>
      <c r="G30" s="42">
        <v>0</v>
      </c>
      <c r="H30" s="49">
        <v>139</v>
      </c>
      <c r="I30" s="49">
        <v>123</v>
      </c>
      <c r="J30" s="49">
        <v>149</v>
      </c>
      <c r="K30" s="49">
        <v>0</v>
      </c>
      <c r="L30" s="49">
        <v>0</v>
      </c>
      <c r="M30" s="49"/>
      <c r="N30" s="6"/>
      <c r="O30" s="15"/>
      <c r="P30" s="15"/>
      <c r="Q30" s="15"/>
      <c r="R30" s="15">
        <v>411</v>
      </c>
      <c r="S30" s="23">
        <v>22</v>
      </c>
      <c r="T30" s="71">
        <v>97.285929633160748</v>
      </c>
      <c r="V30" s="24">
        <f t="shared" si="0"/>
        <v>97.285929633160748</v>
      </c>
      <c r="W30" s="22"/>
    </row>
    <row r="31" spans="1:23" x14ac:dyDescent="0.25">
      <c r="A31" s="29">
        <v>23</v>
      </c>
      <c r="B31" s="9"/>
      <c r="C31" s="63" t="s">
        <v>54</v>
      </c>
      <c r="D31" s="56" t="s">
        <v>55</v>
      </c>
      <c r="E31" s="56">
        <v>2</v>
      </c>
      <c r="F31" s="22" t="s">
        <v>61</v>
      </c>
      <c r="G31" s="41">
        <v>0</v>
      </c>
      <c r="H31" s="49">
        <v>72</v>
      </c>
      <c r="I31" s="49">
        <v>0</v>
      </c>
      <c r="J31" s="49">
        <v>80</v>
      </c>
      <c r="K31" s="49">
        <v>68</v>
      </c>
      <c r="L31" s="49">
        <v>0</v>
      </c>
      <c r="M31" s="49"/>
      <c r="N31" s="6"/>
      <c r="O31" s="15"/>
      <c r="P31" s="15"/>
      <c r="Q31" s="15"/>
      <c r="R31" s="15">
        <v>220</v>
      </c>
      <c r="S31" s="23">
        <v>23</v>
      </c>
      <c r="T31" s="71">
        <v>90.440280186104019</v>
      </c>
      <c r="V31" s="24">
        <f t="shared" si="0"/>
        <v>90.440280186104019</v>
      </c>
      <c r="W31" s="22"/>
    </row>
    <row r="32" spans="1:23" x14ac:dyDescent="0.25">
      <c r="A32" s="30"/>
      <c r="B32" s="30"/>
      <c r="C32" s="31"/>
      <c r="D32" s="32"/>
      <c r="E32" s="33"/>
      <c r="F32" s="34"/>
      <c r="G32" s="35"/>
      <c r="H32" s="36"/>
      <c r="I32" s="36"/>
      <c r="J32" s="37"/>
      <c r="K32" s="37"/>
      <c r="L32" s="37"/>
      <c r="M32" s="37"/>
      <c r="N32" s="37"/>
      <c r="O32" s="37"/>
      <c r="P32" s="37"/>
      <c r="Q32" s="37"/>
      <c r="R32" s="38"/>
      <c r="S32" s="30"/>
      <c r="T32" s="39"/>
      <c r="V32" s="39"/>
      <c r="W32" s="26"/>
    </row>
    <row r="34" spans="1:5" x14ac:dyDescent="0.25">
      <c r="A34" s="72" t="s">
        <v>11</v>
      </c>
      <c r="B34" s="73"/>
      <c r="C34" s="73"/>
      <c r="D34" s="74"/>
      <c r="E34" s="27">
        <v>16.2</v>
      </c>
    </row>
    <row r="35" spans="1:5" x14ac:dyDescent="0.25">
      <c r="A35" s="84" t="s">
        <v>17</v>
      </c>
      <c r="B35" s="85"/>
      <c r="C35" s="85"/>
      <c r="D35" s="85"/>
      <c r="E35" s="27">
        <v>3509.8</v>
      </c>
    </row>
    <row r="36" spans="1:5" x14ac:dyDescent="0.25">
      <c r="A36" s="72" t="s">
        <v>10</v>
      </c>
      <c r="B36" s="73"/>
      <c r="C36" s="73"/>
      <c r="D36" s="74"/>
      <c r="E36" s="40">
        <f>SUM(G9:G31)+E34*A31+E35</f>
        <v>4214.3</v>
      </c>
    </row>
    <row r="38" spans="1:5" x14ac:dyDescent="0.25">
      <c r="E38" s="26"/>
    </row>
  </sheetData>
  <mergeCells count="21">
    <mergeCell ref="V1:V8"/>
    <mergeCell ref="W1:W8"/>
    <mergeCell ref="A5:R5"/>
    <mergeCell ref="A6:R6"/>
    <mergeCell ref="L1:R1"/>
    <mergeCell ref="L2:R2"/>
    <mergeCell ref="L3:R3"/>
    <mergeCell ref="L4:R4"/>
    <mergeCell ref="D7:D8"/>
    <mergeCell ref="A34:D34"/>
    <mergeCell ref="A36:D36"/>
    <mergeCell ref="T7:T8"/>
    <mergeCell ref="G7:G8"/>
    <mergeCell ref="A7:A8"/>
    <mergeCell ref="C7:C8"/>
    <mergeCell ref="E7:E8"/>
    <mergeCell ref="F7:F8"/>
    <mergeCell ref="H7:Q7"/>
    <mergeCell ref="R7:R8"/>
    <mergeCell ref="S7:S8"/>
    <mergeCell ref="A35:D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120" zoomScaleNormal="120" zoomScalePageLayoutView="120" workbookViewId="0">
      <selection activeCell="A7" sqref="A7:A8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4.5703125" customWidth="1"/>
    <col min="4" max="4" width="8.42578125" customWidth="1"/>
    <col min="5" max="5" width="9.28515625" customWidth="1"/>
    <col min="6" max="6" width="23.5703125" bestFit="1" customWidth="1"/>
    <col min="7" max="7" width="12.7109375" customWidth="1"/>
    <col min="8" max="9" width="4.28515625" customWidth="1"/>
    <col min="10" max="10" width="4.140625" customWidth="1"/>
    <col min="11" max="12" width="4.28515625" customWidth="1"/>
    <col min="13" max="14" width="4.42578125" customWidth="1"/>
    <col min="15" max="15" width="4.140625" customWidth="1"/>
    <col min="16" max="16" width="4.7109375" customWidth="1"/>
    <col min="17" max="17" width="7.140625" customWidth="1"/>
    <col min="18" max="18" width="6.42578125" bestFit="1" customWidth="1"/>
    <col min="19" max="19" width="11.85546875" customWidth="1"/>
    <col min="21" max="21" width="7.42578125" customWidth="1"/>
    <col min="22" max="22" width="9.140625" customWidth="1"/>
  </cols>
  <sheetData>
    <row r="1" spans="1:22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89"/>
      <c r="L1" s="89"/>
      <c r="M1" s="89"/>
      <c r="N1" s="89"/>
      <c r="O1" s="89"/>
      <c r="P1" s="89"/>
      <c r="Q1" s="89"/>
      <c r="R1" s="2"/>
      <c r="U1" s="100" t="s">
        <v>14</v>
      </c>
      <c r="V1" s="86" t="s">
        <v>15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89"/>
      <c r="L2" s="89"/>
      <c r="M2" s="89"/>
      <c r="N2" s="89"/>
      <c r="O2" s="89"/>
      <c r="P2" s="89"/>
      <c r="Q2" s="89"/>
      <c r="R2" s="2"/>
      <c r="U2" s="101"/>
      <c r="V2" s="86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89"/>
      <c r="L3" s="89"/>
      <c r="M3" s="89"/>
      <c r="N3" s="89"/>
      <c r="O3" s="89"/>
      <c r="P3" s="89"/>
      <c r="Q3" s="89"/>
      <c r="R3" s="2"/>
      <c r="U3" s="101"/>
      <c r="V3" s="86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89"/>
      <c r="L4" s="89"/>
      <c r="M4" s="89"/>
      <c r="N4" s="89"/>
      <c r="O4" s="89"/>
      <c r="P4" s="89"/>
      <c r="Q4" s="89"/>
      <c r="R4" s="2"/>
      <c r="U4" s="101"/>
      <c r="V4" s="86"/>
    </row>
    <row r="5" spans="1:22" ht="15.75" x14ac:dyDescent="0.25">
      <c r="A5" s="105" t="s">
        <v>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3"/>
      <c r="U5" s="101"/>
      <c r="V5" s="86"/>
    </row>
    <row r="6" spans="1:22" x14ac:dyDescent="0.25">
      <c r="A6" s="99" t="s">
        <v>118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28"/>
      <c r="U6" s="101"/>
      <c r="V6" s="86"/>
    </row>
    <row r="7" spans="1:22" ht="15.75" x14ac:dyDescent="0.25">
      <c r="A7" s="91" t="s">
        <v>13</v>
      </c>
      <c r="B7" s="93"/>
      <c r="C7" s="93" t="s">
        <v>1</v>
      </c>
      <c r="D7" s="93" t="s">
        <v>6</v>
      </c>
      <c r="E7" s="93" t="s">
        <v>2</v>
      </c>
      <c r="F7" s="93" t="s">
        <v>3</v>
      </c>
      <c r="G7" s="76" t="s">
        <v>8</v>
      </c>
      <c r="H7" s="95" t="s">
        <v>4</v>
      </c>
      <c r="I7" s="96"/>
      <c r="J7" s="96"/>
      <c r="K7" s="96"/>
      <c r="L7" s="96"/>
      <c r="M7" s="96"/>
      <c r="N7" s="96"/>
      <c r="O7" s="96"/>
      <c r="P7" s="96"/>
      <c r="Q7" s="97" t="s">
        <v>5</v>
      </c>
      <c r="R7" s="103" t="s">
        <v>12</v>
      </c>
      <c r="S7" s="90" t="s">
        <v>9</v>
      </c>
      <c r="U7" s="101"/>
      <c r="V7" s="86"/>
    </row>
    <row r="8" spans="1:22" ht="15.75" customHeight="1" x14ac:dyDescent="0.25">
      <c r="A8" s="92"/>
      <c r="B8" s="94"/>
      <c r="C8" s="94"/>
      <c r="D8" s="94"/>
      <c r="E8" s="94"/>
      <c r="F8" s="94"/>
      <c r="G8" s="77"/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98"/>
      <c r="R8" s="104"/>
      <c r="S8" s="90"/>
      <c r="U8" s="102"/>
      <c r="V8" s="86"/>
    </row>
    <row r="9" spans="1:22" x14ac:dyDescent="0.25">
      <c r="A9" s="45">
        <v>1</v>
      </c>
      <c r="B9" s="5"/>
      <c r="C9" s="61" t="s">
        <v>67</v>
      </c>
      <c r="D9" s="60">
        <v>33</v>
      </c>
      <c r="E9" s="62" t="s">
        <v>26</v>
      </c>
      <c r="F9" s="61" t="s">
        <v>94</v>
      </c>
      <c r="G9" s="46">
        <v>38.700000000000003</v>
      </c>
      <c r="H9" s="68">
        <v>180</v>
      </c>
      <c r="I9" s="68">
        <v>180</v>
      </c>
      <c r="J9" s="68">
        <v>180</v>
      </c>
      <c r="K9" s="68">
        <v>120</v>
      </c>
      <c r="L9" s="68">
        <v>360</v>
      </c>
      <c r="M9" s="68">
        <v>432</v>
      </c>
      <c r="N9" s="6"/>
      <c r="O9" s="6"/>
      <c r="P9" s="6"/>
      <c r="Q9" s="68">
        <v>1452</v>
      </c>
      <c r="R9" s="53">
        <v>1</v>
      </c>
      <c r="S9" s="71">
        <v>832.42000000000007</v>
      </c>
      <c r="U9" s="24">
        <f t="shared" ref="U9:U26" si="0">$E$30*0.2/(0.01322*A9*A9+0.06088*A9+0.9259)</f>
        <v>832.42000000000007</v>
      </c>
      <c r="V9" s="22"/>
    </row>
    <row r="10" spans="1:22" x14ac:dyDescent="0.25">
      <c r="A10" s="45">
        <v>2</v>
      </c>
      <c r="B10" s="5"/>
      <c r="C10" s="61" t="s">
        <v>68</v>
      </c>
      <c r="D10" s="60" t="s">
        <v>83</v>
      </c>
      <c r="E10" s="62" t="s">
        <v>22</v>
      </c>
      <c r="F10" s="61" t="s">
        <v>95</v>
      </c>
      <c r="G10" s="46">
        <v>65.7</v>
      </c>
      <c r="H10" s="68">
        <v>180</v>
      </c>
      <c r="I10" s="68">
        <v>180</v>
      </c>
      <c r="J10" s="68">
        <v>180</v>
      </c>
      <c r="K10" s="68">
        <v>120</v>
      </c>
      <c r="L10" s="68">
        <v>360</v>
      </c>
      <c r="M10" s="68">
        <v>271</v>
      </c>
      <c r="N10" s="6"/>
      <c r="O10" s="6"/>
      <c r="P10" s="6"/>
      <c r="Q10" s="68">
        <v>1291</v>
      </c>
      <c r="R10" s="53">
        <v>2</v>
      </c>
      <c r="S10" s="71">
        <v>756.37414360223181</v>
      </c>
      <c r="U10" s="24">
        <f t="shared" si="0"/>
        <v>756.37414360223181</v>
      </c>
      <c r="V10" s="22"/>
    </row>
    <row r="11" spans="1:22" x14ac:dyDescent="0.25">
      <c r="A11" s="45">
        <v>3</v>
      </c>
      <c r="B11" s="5"/>
      <c r="C11" s="61" t="s">
        <v>69</v>
      </c>
      <c r="D11" s="60" t="s">
        <v>84</v>
      </c>
      <c r="E11" s="62" t="s">
        <v>26</v>
      </c>
      <c r="F11" s="22" t="s">
        <v>63</v>
      </c>
      <c r="G11" s="46">
        <v>32.4</v>
      </c>
      <c r="H11" s="68">
        <v>180</v>
      </c>
      <c r="I11" s="68">
        <v>180</v>
      </c>
      <c r="J11" s="68">
        <v>180</v>
      </c>
      <c r="K11" s="68">
        <v>120</v>
      </c>
      <c r="L11" s="68">
        <v>325</v>
      </c>
      <c r="M11" s="68"/>
      <c r="N11" s="6"/>
      <c r="O11" s="6"/>
      <c r="P11" s="6"/>
      <c r="Q11" s="68">
        <v>985</v>
      </c>
      <c r="R11" s="53">
        <v>3</v>
      </c>
      <c r="S11" s="71">
        <v>678.13151720542237</v>
      </c>
      <c r="U11" s="24">
        <f t="shared" si="0"/>
        <v>678.13151720542237</v>
      </c>
      <c r="V11" s="22"/>
    </row>
    <row r="12" spans="1:22" x14ac:dyDescent="0.25">
      <c r="A12" s="45">
        <v>4</v>
      </c>
      <c r="B12" s="5"/>
      <c r="C12" s="61" t="s">
        <v>70</v>
      </c>
      <c r="D12" s="60" t="s">
        <v>85</v>
      </c>
      <c r="E12" s="62" t="s">
        <v>19</v>
      </c>
      <c r="F12" s="61" t="s">
        <v>95</v>
      </c>
      <c r="G12" s="46">
        <v>71.7</v>
      </c>
      <c r="H12" s="68">
        <v>180</v>
      </c>
      <c r="I12" s="68">
        <v>180</v>
      </c>
      <c r="J12" s="68">
        <v>180</v>
      </c>
      <c r="K12" s="68">
        <v>120</v>
      </c>
      <c r="L12" s="68">
        <v>197</v>
      </c>
      <c r="M12" s="68"/>
      <c r="N12" s="6"/>
      <c r="O12" s="6"/>
      <c r="P12" s="6"/>
      <c r="Q12" s="68">
        <v>857</v>
      </c>
      <c r="R12" s="53">
        <v>4</v>
      </c>
      <c r="S12" s="71">
        <v>602.79230089649093</v>
      </c>
      <c r="U12" s="24">
        <f t="shared" si="0"/>
        <v>602.79230089649093</v>
      </c>
      <c r="V12" s="22"/>
    </row>
    <row r="13" spans="1:22" x14ac:dyDescent="0.25">
      <c r="A13" s="45">
        <v>5</v>
      </c>
      <c r="B13" s="8"/>
      <c r="C13" s="61" t="s">
        <v>71</v>
      </c>
      <c r="D13" s="60">
        <v>892</v>
      </c>
      <c r="E13" s="62" t="s">
        <v>26</v>
      </c>
      <c r="F13" s="61" t="s">
        <v>61</v>
      </c>
      <c r="G13" s="46">
        <v>11.3</v>
      </c>
      <c r="H13" s="68">
        <v>180</v>
      </c>
      <c r="I13" s="68">
        <v>180</v>
      </c>
      <c r="J13" s="68">
        <v>180</v>
      </c>
      <c r="K13" s="68">
        <v>120</v>
      </c>
      <c r="L13" s="68">
        <v>143</v>
      </c>
      <c r="M13" s="68"/>
      <c r="N13" s="6"/>
      <c r="O13" s="6"/>
      <c r="P13" s="6"/>
      <c r="Q13" s="68">
        <v>803</v>
      </c>
      <c r="R13" s="53">
        <v>5</v>
      </c>
      <c r="S13" s="71">
        <v>533.32906201947731</v>
      </c>
      <c r="U13" s="24">
        <f t="shared" si="0"/>
        <v>533.32906201947731</v>
      </c>
      <c r="V13" s="22"/>
    </row>
    <row r="14" spans="1:22" x14ac:dyDescent="0.25">
      <c r="A14" s="45">
        <v>6</v>
      </c>
      <c r="B14" s="5"/>
      <c r="C14" s="61" t="s">
        <v>72</v>
      </c>
      <c r="D14" s="60" t="s">
        <v>86</v>
      </c>
      <c r="E14" s="62">
        <v>1</v>
      </c>
      <c r="F14" s="22" t="s">
        <v>64</v>
      </c>
      <c r="G14" s="46">
        <v>8.1</v>
      </c>
      <c r="H14" s="68">
        <v>180</v>
      </c>
      <c r="I14" s="68">
        <v>176</v>
      </c>
      <c r="J14" s="68">
        <v>180</v>
      </c>
      <c r="K14" s="68">
        <v>120</v>
      </c>
      <c r="L14" s="69"/>
      <c r="M14" s="68"/>
      <c r="N14" s="6"/>
      <c r="O14" s="6"/>
      <c r="P14" s="6"/>
      <c r="Q14" s="68">
        <v>656</v>
      </c>
      <c r="R14" s="53">
        <v>6</v>
      </c>
      <c r="S14" s="71">
        <v>471.06558768603935</v>
      </c>
      <c r="U14" s="24">
        <f t="shared" si="0"/>
        <v>471.06558768603935</v>
      </c>
      <c r="V14" s="22"/>
    </row>
    <row r="15" spans="1:22" x14ac:dyDescent="0.25">
      <c r="A15" s="45">
        <v>7</v>
      </c>
      <c r="B15" s="5"/>
      <c r="C15" s="61" t="s">
        <v>73</v>
      </c>
      <c r="D15" s="60">
        <v>1233</v>
      </c>
      <c r="E15" s="62" t="s">
        <v>26</v>
      </c>
      <c r="F15" s="61" t="s">
        <v>59</v>
      </c>
      <c r="G15" s="47">
        <v>18.5</v>
      </c>
      <c r="H15" s="69">
        <v>173</v>
      </c>
      <c r="I15" s="70">
        <v>180</v>
      </c>
      <c r="J15" s="70">
        <v>180</v>
      </c>
      <c r="K15" s="70">
        <v>120</v>
      </c>
      <c r="L15" s="70"/>
      <c r="M15" s="70"/>
      <c r="N15" s="7"/>
      <c r="O15" s="7"/>
      <c r="P15" s="7"/>
      <c r="Q15" s="70">
        <v>653</v>
      </c>
      <c r="R15" s="53">
        <v>7</v>
      </c>
      <c r="S15" s="71">
        <v>416.24329946395721</v>
      </c>
      <c r="U15" s="24">
        <f t="shared" si="0"/>
        <v>416.24329946395721</v>
      </c>
      <c r="V15" s="22"/>
    </row>
    <row r="16" spans="1:22" x14ac:dyDescent="0.25">
      <c r="A16" s="45">
        <v>8</v>
      </c>
      <c r="B16" s="5"/>
      <c r="C16" s="61" t="s">
        <v>74</v>
      </c>
      <c r="D16" s="60">
        <v>612</v>
      </c>
      <c r="E16" s="62" t="s">
        <v>26</v>
      </c>
      <c r="F16" s="61" t="s">
        <v>95</v>
      </c>
      <c r="G16" s="46">
        <v>0</v>
      </c>
      <c r="H16" s="68">
        <v>170</v>
      </c>
      <c r="I16" s="68">
        <v>180</v>
      </c>
      <c r="J16" s="68">
        <v>180</v>
      </c>
      <c r="K16" s="68">
        <v>120</v>
      </c>
      <c r="L16" s="68"/>
      <c r="M16" s="68"/>
      <c r="N16" s="6"/>
      <c r="O16" s="6"/>
      <c r="P16" s="6"/>
      <c r="Q16" s="68">
        <v>650</v>
      </c>
      <c r="R16" s="53">
        <v>8</v>
      </c>
      <c r="S16" s="71">
        <v>368.48722012199983</v>
      </c>
      <c r="U16" s="24">
        <f t="shared" si="0"/>
        <v>368.48722012199983</v>
      </c>
      <c r="V16" s="22"/>
    </row>
    <row r="17" spans="1:22" x14ac:dyDescent="0.25">
      <c r="A17" s="45">
        <v>9</v>
      </c>
      <c r="B17" s="8"/>
      <c r="C17" s="61" t="s">
        <v>75</v>
      </c>
      <c r="D17" s="60" t="s">
        <v>87</v>
      </c>
      <c r="E17" s="62">
        <v>1</v>
      </c>
      <c r="F17" s="22" t="s">
        <v>64</v>
      </c>
      <c r="G17" s="46">
        <v>0</v>
      </c>
      <c r="H17" s="68">
        <v>180</v>
      </c>
      <c r="I17" s="68">
        <v>165</v>
      </c>
      <c r="J17" s="68">
        <v>180</v>
      </c>
      <c r="K17" s="68">
        <v>120</v>
      </c>
      <c r="L17" s="70"/>
      <c r="M17" s="68"/>
      <c r="N17" s="6"/>
      <c r="O17" s="6"/>
      <c r="P17" s="6"/>
      <c r="Q17" s="68">
        <v>645</v>
      </c>
      <c r="R17" s="53">
        <v>9</v>
      </c>
      <c r="S17" s="71">
        <v>327.12682344064388</v>
      </c>
      <c r="U17" s="24">
        <f t="shared" si="0"/>
        <v>327.12682344064388</v>
      </c>
      <c r="V17" s="24"/>
    </row>
    <row r="18" spans="1:22" x14ac:dyDescent="0.25">
      <c r="A18" s="45">
        <v>10</v>
      </c>
      <c r="B18" s="8"/>
      <c r="C18" s="61" t="s">
        <v>76</v>
      </c>
      <c r="D18" s="60" t="s">
        <v>88</v>
      </c>
      <c r="E18" s="62">
        <v>1</v>
      </c>
      <c r="F18" s="61" t="s">
        <v>64</v>
      </c>
      <c r="G18" s="46">
        <v>0</v>
      </c>
      <c r="H18" s="68">
        <v>180</v>
      </c>
      <c r="I18" s="68">
        <v>180</v>
      </c>
      <c r="J18" s="68">
        <v>156</v>
      </c>
      <c r="K18" s="68">
        <v>107</v>
      </c>
      <c r="L18" s="68"/>
      <c r="M18" s="68"/>
      <c r="N18" s="6"/>
      <c r="O18" s="6"/>
      <c r="P18" s="6"/>
      <c r="Q18" s="68">
        <v>623</v>
      </c>
      <c r="R18" s="53">
        <v>10</v>
      </c>
      <c r="S18" s="71">
        <v>291.39216578569682</v>
      </c>
      <c r="U18" s="24">
        <f t="shared" si="0"/>
        <v>291.39216578569682</v>
      </c>
      <c r="V18" s="24"/>
    </row>
    <row r="19" spans="1:22" x14ac:dyDescent="0.25">
      <c r="A19" s="45">
        <v>11</v>
      </c>
      <c r="B19" s="5"/>
      <c r="C19" s="61" t="s">
        <v>21</v>
      </c>
      <c r="D19" s="60">
        <v>1548</v>
      </c>
      <c r="E19" s="62" t="s">
        <v>22</v>
      </c>
      <c r="F19" s="61" t="s">
        <v>56</v>
      </c>
      <c r="G19" s="48">
        <v>15.7</v>
      </c>
      <c r="H19" s="70">
        <v>131</v>
      </c>
      <c r="I19" s="70">
        <v>180</v>
      </c>
      <c r="J19" s="70">
        <v>180</v>
      </c>
      <c r="K19" s="70">
        <v>120</v>
      </c>
      <c r="L19" s="70"/>
      <c r="M19" s="70"/>
      <c r="N19" s="7"/>
      <c r="O19" s="7"/>
      <c r="P19" s="7"/>
      <c r="Q19" s="70">
        <v>611</v>
      </c>
      <c r="R19" s="53">
        <v>11</v>
      </c>
      <c r="S19" s="71">
        <v>260.52203304957436</v>
      </c>
      <c r="U19" s="24">
        <f t="shared" si="0"/>
        <v>260.52203304957436</v>
      </c>
      <c r="V19" s="24"/>
    </row>
    <row r="20" spans="1:22" x14ac:dyDescent="0.25">
      <c r="A20" s="45">
        <v>12</v>
      </c>
      <c r="B20" s="5"/>
      <c r="C20" s="61" t="s">
        <v>77</v>
      </c>
      <c r="D20" s="60" t="s">
        <v>89</v>
      </c>
      <c r="E20" s="62">
        <v>2</v>
      </c>
      <c r="F20" s="61" t="s">
        <v>62</v>
      </c>
      <c r="G20" s="46">
        <v>6.3</v>
      </c>
      <c r="H20" s="68">
        <v>126</v>
      </c>
      <c r="I20" s="68">
        <v>132</v>
      </c>
      <c r="J20" s="68">
        <v>161</v>
      </c>
      <c r="K20" s="68">
        <v>120</v>
      </c>
      <c r="L20" s="68"/>
      <c r="M20" s="68"/>
      <c r="N20" s="6"/>
      <c r="O20" s="6"/>
      <c r="P20" s="6"/>
      <c r="Q20" s="68">
        <v>539</v>
      </c>
      <c r="R20" s="53">
        <v>12</v>
      </c>
      <c r="S20" s="71">
        <v>233.81664765992349</v>
      </c>
      <c r="U20" s="24">
        <f t="shared" si="0"/>
        <v>233.81664765992349</v>
      </c>
      <c r="V20" s="24"/>
    </row>
    <row r="21" spans="1:22" x14ac:dyDescent="0.25">
      <c r="A21" s="45">
        <v>13</v>
      </c>
      <c r="B21" s="8"/>
      <c r="C21" s="61" t="s">
        <v>78</v>
      </c>
      <c r="D21" s="60" t="s">
        <v>90</v>
      </c>
      <c r="E21" s="62" t="s">
        <v>22</v>
      </c>
      <c r="F21" s="61" t="s">
        <v>58</v>
      </c>
      <c r="G21" s="48">
        <v>30.1</v>
      </c>
      <c r="H21" s="70">
        <v>180</v>
      </c>
      <c r="I21" s="70">
        <v>180</v>
      </c>
      <c r="J21" s="70">
        <v>176</v>
      </c>
      <c r="K21" s="70">
        <v>0</v>
      </c>
      <c r="L21" s="70"/>
      <c r="M21" s="70"/>
      <c r="N21" s="7"/>
      <c r="O21" s="7"/>
      <c r="P21" s="7"/>
      <c r="Q21" s="70">
        <v>536</v>
      </c>
      <c r="R21" s="53">
        <v>13</v>
      </c>
      <c r="S21" s="71">
        <v>210.65817710653118</v>
      </c>
      <c r="U21" s="24">
        <f t="shared" si="0"/>
        <v>210.65817710653118</v>
      </c>
      <c r="V21" s="24"/>
    </row>
    <row r="22" spans="1:22" x14ac:dyDescent="0.25">
      <c r="A22" s="45">
        <v>14</v>
      </c>
      <c r="B22" s="5"/>
      <c r="C22" s="61" t="s">
        <v>79</v>
      </c>
      <c r="D22" s="60" t="s">
        <v>91</v>
      </c>
      <c r="E22" s="62" t="s">
        <v>26</v>
      </c>
      <c r="F22" s="61" t="s">
        <v>60</v>
      </c>
      <c r="G22" s="46">
        <v>2.2999999999999998</v>
      </c>
      <c r="H22" s="68">
        <v>180</v>
      </c>
      <c r="I22" s="68">
        <v>180</v>
      </c>
      <c r="J22" s="68">
        <v>62</v>
      </c>
      <c r="K22" s="68">
        <v>65</v>
      </c>
      <c r="L22" s="68"/>
      <c r="M22" s="68"/>
      <c r="N22" s="6"/>
      <c r="O22" s="6"/>
      <c r="P22" s="6"/>
      <c r="Q22" s="68">
        <v>487</v>
      </c>
      <c r="R22" s="53">
        <v>14</v>
      </c>
      <c r="S22" s="71">
        <v>190.51389912435292</v>
      </c>
      <c r="U22" s="24">
        <f t="shared" si="0"/>
        <v>190.51389912435292</v>
      </c>
      <c r="V22" s="24"/>
    </row>
    <row r="23" spans="1:22" x14ac:dyDescent="0.25">
      <c r="A23" s="45">
        <v>15</v>
      </c>
      <c r="B23" s="5"/>
      <c r="C23" s="61" t="s">
        <v>80</v>
      </c>
      <c r="D23" s="60" t="s">
        <v>92</v>
      </c>
      <c r="E23" s="62">
        <v>2</v>
      </c>
      <c r="F23" s="61" t="s">
        <v>61</v>
      </c>
      <c r="G23" s="46">
        <v>0</v>
      </c>
      <c r="H23" s="68">
        <v>119</v>
      </c>
      <c r="I23" s="68">
        <v>87</v>
      </c>
      <c r="J23" s="68">
        <v>146</v>
      </c>
      <c r="K23" s="68">
        <v>120</v>
      </c>
      <c r="L23" s="68"/>
      <c r="M23" s="68"/>
      <c r="N23" s="6"/>
      <c r="O23" s="6"/>
      <c r="P23" s="6"/>
      <c r="Q23" s="68">
        <v>472</v>
      </c>
      <c r="R23" s="53">
        <v>15</v>
      </c>
      <c r="S23" s="71">
        <v>172.93086255609111</v>
      </c>
      <c r="U23" s="24">
        <f t="shared" si="0"/>
        <v>172.93086255609111</v>
      </c>
      <c r="V23" s="24"/>
    </row>
    <row r="24" spans="1:22" x14ac:dyDescent="0.25">
      <c r="A24" s="45">
        <v>16</v>
      </c>
      <c r="B24" s="8"/>
      <c r="C24" s="61" t="s">
        <v>27</v>
      </c>
      <c r="D24" s="60">
        <v>694</v>
      </c>
      <c r="E24" s="62" t="s">
        <v>19</v>
      </c>
      <c r="F24" s="61" t="s">
        <v>56</v>
      </c>
      <c r="G24" s="48">
        <v>22.2</v>
      </c>
      <c r="H24" s="70">
        <v>180</v>
      </c>
      <c r="I24" s="70">
        <v>22</v>
      </c>
      <c r="J24" s="70">
        <v>126</v>
      </c>
      <c r="K24" s="70">
        <v>120</v>
      </c>
      <c r="L24" s="70"/>
      <c r="M24" s="70"/>
      <c r="N24" s="7"/>
      <c r="O24" s="7"/>
      <c r="P24" s="7"/>
      <c r="Q24" s="70">
        <v>448</v>
      </c>
      <c r="R24" s="53">
        <v>16</v>
      </c>
      <c r="S24" s="71">
        <v>157.52701398482299</v>
      </c>
      <c r="U24" s="24">
        <f t="shared" si="0"/>
        <v>157.52701398482299</v>
      </c>
      <c r="V24" s="24"/>
    </row>
    <row r="25" spans="1:22" x14ac:dyDescent="0.25">
      <c r="A25" s="45">
        <v>17</v>
      </c>
      <c r="B25" s="5"/>
      <c r="C25" s="61" t="s">
        <v>81</v>
      </c>
      <c r="D25" s="60">
        <v>2387</v>
      </c>
      <c r="E25" s="62" t="s">
        <v>26</v>
      </c>
      <c r="F25" s="61" t="s">
        <v>96</v>
      </c>
      <c r="G25" s="46">
        <v>4</v>
      </c>
      <c r="H25" s="68">
        <v>180</v>
      </c>
      <c r="I25" s="68">
        <v>123</v>
      </c>
      <c r="J25" s="68">
        <v>0</v>
      </c>
      <c r="K25" s="68">
        <v>0</v>
      </c>
      <c r="L25" s="68"/>
      <c r="M25" s="68"/>
      <c r="N25" s="6"/>
      <c r="O25" s="6"/>
      <c r="P25" s="6"/>
      <c r="Q25" s="68">
        <v>303</v>
      </c>
      <c r="R25" s="53">
        <v>17</v>
      </c>
      <c r="S25" s="71">
        <v>143.98143023191454</v>
      </c>
      <c r="U25" s="24">
        <f t="shared" si="0"/>
        <v>143.98143023191454</v>
      </c>
      <c r="V25" s="24"/>
    </row>
    <row r="26" spans="1:22" x14ac:dyDescent="0.25">
      <c r="A26" s="45">
        <v>18</v>
      </c>
      <c r="B26" s="5"/>
      <c r="C26" s="61" t="s">
        <v>82</v>
      </c>
      <c r="D26" s="60" t="s">
        <v>93</v>
      </c>
      <c r="E26" s="62">
        <v>1</v>
      </c>
      <c r="F26" s="61" t="s">
        <v>61</v>
      </c>
      <c r="G26" s="46">
        <v>0</v>
      </c>
      <c r="H26" s="68">
        <v>0</v>
      </c>
      <c r="I26" s="68">
        <v>180</v>
      </c>
      <c r="J26" s="68">
        <v>0</v>
      </c>
      <c r="K26" s="68">
        <v>0</v>
      </c>
      <c r="L26" s="68"/>
      <c r="M26" s="68"/>
      <c r="N26" s="6"/>
      <c r="O26" s="6"/>
      <c r="P26" s="6"/>
      <c r="Q26" s="68">
        <v>180</v>
      </c>
      <c r="R26" s="53">
        <v>18</v>
      </c>
      <c r="S26" s="71">
        <v>132.02495789069661</v>
      </c>
      <c r="U26" s="24">
        <f t="shared" si="0"/>
        <v>132.02495789069661</v>
      </c>
      <c r="V26" s="24"/>
    </row>
    <row r="28" spans="1:22" x14ac:dyDescent="0.25">
      <c r="A28" s="85" t="s">
        <v>11</v>
      </c>
      <c r="B28" s="85"/>
      <c r="C28" s="85"/>
      <c r="D28" s="85"/>
      <c r="E28" s="22">
        <v>18.100000000000001</v>
      </c>
    </row>
    <row r="29" spans="1:22" x14ac:dyDescent="0.25">
      <c r="A29" s="84" t="s">
        <v>17</v>
      </c>
      <c r="B29" s="85"/>
      <c r="C29" s="85"/>
      <c r="D29" s="85"/>
      <c r="E29" s="22">
        <v>3509.3</v>
      </c>
    </row>
    <row r="30" spans="1:22" x14ac:dyDescent="0.25">
      <c r="A30" s="85" t="s">
        <v>10</v>
      </c>
      <c r="B30" s="85"/>
      <c r="C30" s="85"/>
      <c r="D30" s="85"/>
      <c r="E30" s="49">
        <f>SUM(G9:G26)+E28*A26+E29</f>
        <v>4162.1000000000004</v>
      </c>
      <c r="G30" s="50"/>
    </row>
    <row r="32" spans="1:22" x14ac:dyDescent="0.25">
      <c r="E32" s="26"/>
      <c r="G32" s="50"/>
    </row>
  </sheetData>
  <mergeCells count="22">
    <mergeCell ref="A6:Q6"/>
    <mergeCell ref="U1:U8"/>
    <mergeCell ref="V1:V8"/>
    <mergeCell ref="R7:R8"/>
    <mergeCell ref="K1:Q1"/>
    <mergeCell ref="K2:Q2"/>
    <mergeCell ref="K3:Q3"/>
    <mergeCell ref="K4:Q4"/>
    <mergeCell ref="A5:Q5"/>
    <mergeCell ref="A28:D28"/>
    <mergeCell ref="A30:D30"/>
    <mergeCell ref="G7:G8"/>
    <mergeCell ref="S7:S8"/>
    <mergeCell ref="A7:A8"/>
    <mergeCell ref="C7:C8"/>
    <mergeCell ref="E7:E8"/>
    <mergeCell ref="F7:F8"/>
    <mergeCell ref="H7:P7"/>
    <mergeCell ref="Q7:Q8"/>
    <mergeCell ref="A29:D29"/>
    <mergeCell ref="D7:D8"/>
    <mergeCell ref="B7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110" zoomScaleNormal="110" zoomScalePageLayoutView="110" workbookViewId="0">
      <selection activeCell="A8" sqref="A8:A9"/>
    </sheetView>
  </sheetViews>
  <sheetFormatPr defaultColWidth="8.85546875" defaultRowHeight="15" x14ac:dyDescent="0.25"/>
  <cols>
    <col min="1" max="1" width="5.28515625" customWidth="1"/>
    <col min="2" max="2" width="23.85546875" customWidth="1"/>
    <col min="3" max="3" width="9.140625" customWidth="1"/>
    <col min="4" max="4" width="7.42578125" customWidth="1"/>
    <col min="5" max="5" width="23.140625" bestFit="1" customWidth="1"/>
    <col min="6" max="6" width="12.42578125" customWidth="1"/>
    <col min="7" max="16" width="4.7109375" customWidth="1"/>
    <col min="17" max="17" width="6" customWidth="1"/>
    <col min="18" max="18" width="6.85546875" bestFit="1" customWidth="1"/>
    <col min="19" max="19" width="11.140625" customWidth="1"/>
    <col min="21" max="21" width="7.42578125" customWidth="1"/>
    <col min="22" max="22" width="9.140625" customWidth="1"/>
  </cols>
  <sheetData>
    <row r="1" spans="1:22" ht="18.75" customHeight="1" x14ac:dyDescent="0.3">
      <c r="K1" s="108"/>
      <c r="L1" s="108"/>
      <c r="M1" s="108"/>
      <c r="N1" s="108"/>
      <c r="O1" s="108"/>
      <c r="P1" s="108"/>
      <c r="Q1" s="108"/>
      <c r="R1" s="17"/>
      <c r="U1" s="86" t="s">
        <v>14</v>
      </c>
      <c r="V1" s="86" t="s">
        <v>15</v>
      </c>
    </row>
    <row r="2" spans="1:22" ht="15.75" x14ac:dyDescent="0.25">
      <c r="K2" s="109"/>
      <c r="L2" s="109"/>
      <c r="M2" s="109"/>
      <c r="N2" s="109"/>
      <c r="O2" s="109"/>
      <c r="P2" s="109"/>
      <c r="Q2" s="109"/>
      <c r="R2" s="18"/>
      <c r="U2" s="86"/>
      <c r="V2" s="86"/>
    </row>
    <row r="3" spans="1:22" ht="15.75" x14ac:dyDescent="0.25">
      <c r="I3" s="109"/>
      <c r="J3" s="109"/>
      <c r="K3" s="109"/>
      <c r="L3" s="109"/>
      <c r="M3" s="109"/>
      <c r="N3" s="109"/>
      <c r="O3" s="109"/>
      <c r="P3" s="109"/>
      <c r="Q3" s="109"/>
      <c r="R3" s="18"/>
      <c r="U3" s="86"/>
      <c r="V3" s="86"/>
    </row>
    <row r="4" spans="1:22" ht="15.75" x14ac:dyDescent="0.25">
      <c r="K4" s="109"/>
      <c r="L4" s="109"/>
      <c r="M4" s="109"/>
      <c r="N4" s="109"/>
      <c r="O4" s="109"/>
      <c r="P4" s="109"/>
      <c r="Q4" s="109"/>
      <c r="R4" s="18"/>
      <c r="U4" s="86"/>
      <c r="V4" s="86"/>
    </row>
    <row r="5" spans="1:22" x14ac:dyDescent="0.25">
      <c r="U5" s="86"/>
      <c r="V5" s="86"/>
    </row>
    <row r="6" spans="1:22" ht="15.75" x14ac:dyDescent="0.25">
      <c r="A6" s="110" t="s">
        <v>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3"/>
      <c r="U6" s="86"/>
      <c r="V6" s="86"/>
    </row>
    <row r="7" spans="1:22" x14ac:dyDescent="0.25">
      <c r="A7" s="99" t="s">
        <v>119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28"/>
      <c r="U7" s="86"/>
      <c r="V7" s="86"/>
    </row>
    <row r="8" spans="1:22" ht="15.75" x14ac:dyDescent="0.25">
      <c r="A8" s="106" t="s">
        <v>13</v>
      </c>
      <c r="B8" s="97" t="s">
        <v>1</v>
      </c>
      <c r="C8" s="97" t="s">
        <v>6</v>
      </c>
      <c r="D8" s="97" t="s">
        <v>2</v>
      </c>
      <c r="E8" s="97" t="s">
        <v>7</v>
      </c>
      <c r="F8" s="76" t="s">
        <v>8</v>
      </c>
      <c r="G8" s="95" t="s">
        <v>4</v>
      </c>
      <c r="H8" s="96"/>
      <c r="I8" s="96"/>
      <c r="J8" s="96"/>
      <c r="K8" s="96"/>
      <c r="L8" s="96"/>
      <c r="M8" s="96"/>
      <c r="N8" s="96"/>
      <c r="O8" s="96"/>
      <c r="P8" s="19"/>
      <c r="Q8" s="103" t="s">
        <v>5</v>
      </c>
      <c r="R8" s="103" t="s">
        <v>12</v>
      </c>
      <c r="S8" s="90" t="s">
        <v>9</v>
      </c>
      <c r="U8" s="86"/>
      <c r="V8" s="86"/>
    </row>
    <row r="9" spans="1:22" ht="15.75" x14ac:dyDescent="0.25">
      <c r="A9" s="107"/>
      <c r="B9" s="98"/>
      <c r="C9" s="98"/>
      <c r="D9" s="98"/>
      <c r="E9" s="98"/>
      <c r="F9" s="77"/>
      <c r="G9" s="20">
        <v>1</v>
      </c>
      <c r="H9" s="20">
        <v>2</v>
      </c>
      <c r="I9" s="20">
        <v>3</v>
      </c>
      <c r="J9" s="20">
        <v>4</v>
      </c>
      <c r="K9" s="20">
        <v>5</v>
      </c>
      <c r="L9" s="20">
        <v>6</v>
      </c>
      <c r="M9" s="20">
        <v>7</v>
      </c>
      <c r="N9" s="20">
        <v>8</v>
      </c>
      <c r="O9" s="20">
        <v>9</v>
      </c>
      <c r="P9" s="20">
        <v>10</v>
      </c>
      <c r="Q9" s="104"/>
      <c r="R9" s="104"/>
      <c r="S9" s="90"/>
      <c r="U9" s="86"/>
      <c r="V9" s="86"/>
    </row>
    <row r="10" spans="1:22" x14ac:dyDescent="0.25">
      <c r="A10" s="51">
        <v>1</v>
      </c>
      <c r="B10" s="63" t="s">
        <v>97</v>
      </c>
      <c r="C10" s="57" t="s">
        <v>105</v>
      </c>
      <c r="D10" s="64" t="s">
        <v>19</v>
      </c>
      <c r="E10" s="22" t="s">
        <v>58</v>
      </c>
      <c r="F10" s="52">
        <v>72.400000000000006</v>
      </c>
      <c r="G10" s="49">
        <v>180</v>
      </c>
      <c r="H10" s="49">
        <v>180</v>
      </c>
      <c r="I10" s="49">
        <v>180</v>
      </c>
      <c r="J10" s="49">
        <v>120</v>
      </c>
      <c r="K10" s="49">
        <v>360</v>
      </c>
      <c r="L10" s="49">
        <v>490</v>
      </c>
      <c r="M10" s="6"/>
      <c r="N10" s="6"/>
      <c r="O10" s="6"/>
      <c r="P10" s="6"/>
      <c r="Q10" s="6">
        <v>1510</v>
      </c>
      <c r="R10" s="21">
        <v>1</v>
      </c>
      <c r="S10" s="71">
        <v>698.82</v>
      </c>
      <c r="U10" s="24">
        <f t="shared" ref="U10:U18" si="0">$D$22*0.2/(0.01322*A10*A10+0.06088*A10+0.9259)</f>
        <v>698.82</v>
      </c>
      <c r="V10" s="22"/>
    </row>
    <row r="11" spans="1:22" ht="15" customHeight="1" x14ac:dyDescent="0.25">
      <c r="A11" s="51">
        <v>2</v>
      </c>
      <c r="B11" s="63" t="s">
        <v>98</v>
      </c>
      <c r="C11" s="57" t="s">
        <v>106</v>
      </c>
      <c r="D11" s="64" t="s">
        <v>19</v>
      </c>
      <c r="E11" s="22" t="s">
        <v>56</v>
      </c>
      <c r="F11" s="46">
        <v>73.8</v>
      </c>
      <c r="G11" s="49">
        <v>180</v>
      </c>
      <c r="H11" s="49">
        <v>180</v>
      </c>
      <c r="I11" s="49">
        <v>180</v>
      </c>
      <c r="J11" s="49">
        <v>120</v>
      </c>
      <c r="K11" s="49">
        <v>360</v>
      </c>
      <c r="L11" s="49">
        <v>478</v>
      </c>
      <c r="M11" s="6"/>
      <c r="N11" s="6"/>
      <c r="O11" s="6"/>
      <c r="P11" s="6"/>
      <c r="Q11" s="6">
        <v>1498</v>
      </c>
      <c r="R11" s="21">
        <v>2</v>
      </c>
      <c r="S11" s="71">
        <v>634.97919203300216</v>
      </c>
      <c r="U11" s="24">
        <f t="shared" si="0"/>
        <v>634.97919203300216</v>
      </c>
      <c r="V11" s="22"/>
    </row>
    <row r="12" spans="1:22" x14ac:dyDescent="0.25">
      <c r="A12" s="51">
        <v>3</v>
      </c>
      <c r="B12" s="63" t="s">
        <v>116</v>
      </c>
      <c r="C12" s="57" t="s">
        <v>107</v>
      </c>
      <c r="D12" s="64" t="s">
        <v>26</v>
      </c>
      <c r="E12" s="22" t="s">
        <v>94</v>
      </c>
      <c r="F12" s="52">
        <v>31.3</v>
      </c>
      <c r="G12" s="49">
        <v>180</v>
      </c>
      <c r="H12" s="49">
        <v>180</v>
      </c>
      <c r="I12" s="49">
        <v>180</v>
      </c>
      <c r="J12" s="49">
        <v>120</v>
      </c>
      <c r="K12" s="49">
        <v>360</v>
      </c>
      <c r="L12" s="49">
        <v>376</v>
      </c>
      <c r="M12" s="11"/>
      <c r="N12" s="11"/>
      <c r="O12" s="11"/>
      <c r="P12" s="11"/>
      <c r="Q12" s="11">
        <v>1396</v>
      </c>
      <c r="R12" s="21">
        <v>3</v>
      </c>
      <c r="S12" s="71">
        <v>569.29418665276341</v>
      </c>
      <c r="U12" s="24">
        <f t="shared" si="0"/>
        <v>569.29418665276341</v>
      </c>
      <c r="V12" s="22"/>
    </row>
    <row r="13" spans="1:22" x14ac:dyDescent="0.25">
      <c r="A13" s="51">
        <v>4</v>
      </c>
      <c r="B13" s="63" t="s">
        <v>99</v>
      </c>
      <c r="C13" s="57">
        <v>816</v>
      </c>
      <c r="D13" s="64" t="s">
        <v>26</v>
      </c>
      <c r="E13" s="22" t="s">
        <v>94</v>
      </c>
      <c r="F13" s="46">
        <v>31</v>
      </c>
      <c r="G13" s="49">
        <v>180</v>
      </c>
      <c r="H13" s="49">
        <v>180</v>
      </c>
      <c r="I13" s="49">
        <v>180</v>
      </c>
      <c r="J13" s="49">
        <v>120</v>
      </c>
      <c r="K13" s="49">
        <v>273</v>
      </c>
      <c r="L13" s="49"/>
      <c r="M13" s="6"/>
      <c r="N13" s="6"/>
      <c r="O13" s="6"/>
      <c r="P13" s="6"/>
      <c r="Q13" s="6">
        <v>933</v>
      </c>
      <c r="R13" s="21">
        <v>4</v>
      </c>
      <c r="S13" s="71">
        <v>506.04660593508777</v>
      </c>
      <c r="U13" s="24">
        <f t="shared" si="0"/>
        <v>506.04660593508777</v>
      </c>
      <c r="V13" s="24"/>
    </row>
    <row r="14" spans="1:22" x14ac:dyDescent="0.25">
      <c r="A14" s="51">
        <v>5</v>
      </c>
      <c r="B14" s="63" t="s">
        <v>100</v>
      </c>
      <c r="C14" s="57" t="s">
        <v>108</v>
      </c>
      <c r="D14" s="64">
        <v>1</v>
      </c>
      <c r="E14" s="22" t="s">
        <v>63</v>
      </c>
      <c r="F14" s="46">
        <v>14.1</v>
      </c>
      <c r="G14" s="49">
        <v>180</v>
      </c>
      <c r="H14" s="49">
        <v>180</v>
      </c>
      <c r="I14" s="49">
        <v>180</v>
      </c>
      <c r="J14" s="49">
        <v>120</v>
      </c>
      <c r="K14" s="49">
        <v>248</v>
      </c>
      <c r="L14" s="49"/>
      <c r="M14" s="6"/>
      <c r="N14" s="6"/>
      <c r="O14" s="6"/>
      <c r="P14" s="6"/>
      <c r="Q14" s="6">
        <v>908</v>
      </c>
      <c r="R14" s="21">
        <v>5</v>
      </c>
      <c r="S14" s="71">
        <v>447.73193234238857</v>
      </c>
      <c r="U14" s="24">
        <f t="shared" si="0"/>
        <v>447.73193234238857</v>
      </c>
      <c r="V14" s="24"/>
    </row>
    <row r="15" spans="1:22" x14ac:dyDescent="0.25">
      <c r="A15" s="51">
        <v>6</v>
      </c>
      <c r="B15" s="63" t="s">
        <v>101</v>
      </c>
      <c r="C15" s="57" t="s">
        <v>109</v>
      </c>
      <c r="D15" s="64" t="s">
        <v>22</v>
      </c>
      <c r="E15" s="22" t="s">
        <v>113</v>
      </c>
      <c r="F15" s="52">
        <v>14.6</v>
      </c>
      <c r="G15" s="49">
        <v>180</v>
      </c>
      <c r="H15" s="49">
        <v>180</v>
      </c>
      <c r="I15" s="49">
        <v>180</v>
      </c>
      <c r="J15" s="49">
        <v>120</v>
      </c>
      <c r="K15" s="49">
        <v>0</v>
      </c>
      <c r="L15" s="49"/>
      <c r="M15" s="6"/>
      <c r="N15" s="6"/>
      <c r="O15" s="6"/>
      <c r="P15" s="6"/>
      <c r="Q15" s="6">
        <v>660</v>
      </c>
      <c r="R15" s="55" t="s">
        <v>115</v>
      </c>
      <c r="S15" s="71">
        <v>372.44972280709294</v>
      </c>
      <c r="U15" s="24">
        <f t="shared" si="0"/>
        <v>395.46149057778285</v>
      </c>
      <c r="V15" s="24">
        <f>(U15+U16)/2</f>
        <v>372.44972280709294</v>
      </c>
    </row>
    <row r="16" spans="1:22" x14ac:dyDescent="0.25">
      <c r="A16" s="51">
        <v>7</v>
      </c>
      <c r="B16" s="63" t="s">
        <v>102</v>
      </c>
      <c r="C16" s="57" t="s">
        <v>110</v>
      </c>
      <c r="D16" s="64" t="s">
        <v>26</v>
      </c>
      <c r="E16" s="22" t="s">
        <v>61</v>
      </c>
      <c r="F16" s="52">
        <v>15.5</v>
      </c>
      <c r="G16" s="49">
        <v>180</v>
      </c>
      <c r="H16" s="49">
        <v>180</v>
      </c>
      <c r="I16" s="49">
        <v>180</v>
      </c>
      <c r="J16" s="49">
        <v>120</v>
      </c>
      <c r="K16" s="49"/>
      <c r="L16" s="49"/>
      <c r="M16" s="6"/>
      <c r="N16" s="6"/>
      <c r="O16" s="6"/>
      <c r="P16" s="6"/>
      <c r="Q16" s="6">
        <v>660</v>
      </c>
      <c r="R16" s="55" t="s">
        <v>115</v>
      </c>
      <c r="S16" s="71">
        <v>372.44972280709294</v>
      </c>
      <c r="U16" s="24">
        <f t="shared" si="0"/>
        <v>349.43795503640297</v>
      </c>
      <c r="V16" s="24">
        <f>(U15+U16)/2</f>
        <v>372.44972280709294</v>
      </c>
    </row>
    <row r="17" spans="1:22" x14ac:dyDescent="0.25">
      <c r="A17" s="51">
        <v>8</v>
      </c>
      <c r="B17" s="63" t="s">
        <v>103</v>
      </c>
      <c r="C17" s="57" t="s">
        <v>111</v>
      </c>
      <c r="D17" s="64" t="s">
        <v>22</v>
      </c>
      <c r="E17" s="22" t="s">
        <v>61</v>
      </c>
      <c r="F17" s="46">
        <v>0</v>
      </c>
      <c r="G17" s="49">
        <v>168</v>
      </c>
      <c r="H17" s="49">
        <v>180</v>
      </c>
      <c r="I17" s="49">
        <v>180</v>
      </c>
      <c r="J17" s="49">
        <v>120</v>
      </c>
      <c r="K17" s="49"/>
      <c r="L17" s="49"/>
      <c r="M17" s="6"/>
      <c r="N17" s="6"/>
      <c r="O17" s="6"/>
      <c r="P17" s="6"/>
      <c r="Q17" s="6">
        <v>648</v>
      </c>
      <c r="R17" s="21">
        <v>8</v>
      </c>
      <c r="S17" s="71">
        <v>309.34653079654009</v>
      </c>
      <c r="U17" s="24">
        <f t="shared" si="0"/>
        <v>309.34653079654009</v>
      </c>
      <c r="V17" s="24"/>
    </row>
    <row r="18" spans="1:22" x14ac:dyDescent="0.25">
      <c r="A18" s="51">
        <v>9</v>
      </c>
      <c r="B18" s="63" t="s">
        <v>104</v>
      </c>
      <c r="C18" s="57" t="s">
        <v>112</v>
      </c>
      <c r="D18" s="64" t="s">
        <v>22</v>
      </c>
      <c r="E18" s="22" t="s">
        <v>114</v>
      </c>
      <c r="F18" s="52">
        <v>85</v>
      </c>
      <c r="G18" s="49">
        <v>180</v>
      </c>
      <c r="H18" s="49">
        <v>180</v>
      </c>
      <c r="I18" s="49">
        <v>180</v>
      </c>
      <c r="J18" s="49">
        <v>0</v>
      </c>
      <c r="K18" s="49"/>
      <c r="L18" s="49"/>
      <c r="M18" s="6"/>
      <c r="N18" s="6"/>
      <c r="O18" s="6"/>
      <c r="P18" s="6"/>
      <c r="Q18" s="6">
        <v>540</v>
      </c>
      <c r="R18" s="21">
        <v>9</v>
      </c>
      <c r="S18" s="71">
        <v>274.62430835010059</v>
      </c>
      <c r="U18" s="24">
        <f t="shared" si="0"/>
        <v>274.62430835010059</v>
      </c>
      <c r="V18" s="24"/>
    </row>
    <row r="20" spans="1:22" x14ac:dyDescent="0.25">
      <c r="A20" s="85" t="s">
        <v>11</v>
      </c>
      <c r="B20" s="85"/>
      <c r="C20" s="85"/>
      <c r="D20" s="22">
        <v>29.2</v>
      </c>
    </row>
    <row r="21" spans="1:22" ht="15.75" x14ac:dyDescent="0.25">
      <c r="A21" s="84" t="s">
        <v>16</v>
      </c>
      <c r="B21" s="85"/>
      <c r="C21" s="85"/>
      <c r="D21" s="22">
        <v>2893.6</v>
      </c>
    </row>
    <row r="22" spans="1:22" x14ac:dyDescent="0.25">
      <c r="A22" s="85" t="s">
        <v>10</v>
      </c>
      <c r="B22" s="85"/>
      <c r="C22" s="85"/>
      <c r="D22" s="22">
        <f>SUM(F10:F18)+D20*A18+D21</f>
        <v>3494.1</v>
      </c>
    </row>
    <row r="25" spans="1:22" x14ac:dyDescent="0.25">
      <c r="D25" s="26"/>
    </row>
  </sheetData>
  <mergeCells count="21">
    <mergeCell ref="A7:Q7"/>
    <mergeCell ref="R8:R9"/>
    <mergeCell ref="U1:U9"/>
    <mergeCell ref="V1:V9"/>
    <mergeCell ref="K1:Q1"/>
    <mergeCell ref="K2:Q2"/>
    <mergeCell ref="I3:Q3"/>
    <mergeCell ref="K4:Q4"/>
    <mergeCell ref="A6:Q6"/>
    <mergeCell ref="S8:S9"/>
    <mergeCell ref="E8:E9"/>
    <mergeCell ref="G8:O8"/>
    <mergeCell ref="Q8:Q9"/>
    <mergeCell ref="F8:F9"/>
    <mergeCell ref="A20:C20"/>
    <mergeCell ref="A22:C22"/>
    <mergeCell ref="A8:A9"/>
    <mergeCell ref="B8:B9"/>
    <mergeCell ref="D8:D9"/>
    <mergeCell ref="A21:C21"/>
    <mergeCell ref="C8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F-1-A</vt:lpstr>
      <vt:lpstr>F-1-B</vt:lpstr>
      <vt:lpstr>F-1-C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2018-06-07T07:41:51Z</dcterms:modified>
</cp:coreProperties>
</file>