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5605" windowHeight="14580"/>
  </bookViews>
  <sheets>
    <sheet name="F-1-A" sheetId="1" r:id="rId1"/>
    <sheet name="F-1-B" sheetId="2" r:id="rId2"/>
    <sheet name="F-1-C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3" l="1"/>
  <c r="E27" i="2"/>
  <c r="W15" i="1"/>
  <c r="E37" i="1"/>
  <c r="U13" i="3"/>
  <c r="U14" i="3"/>
  <c r="V9" i="1"/>
  <c r="V13" i="1"/>
  <c r="V12" i="1"/>
  <c r="V11" i="1"/>
  <c r="V10" i="1"/>
  <c r="U10" i="2"/>
  <c r="V15" i="1"/>
  <c r="V17" i="1"/>
  <c r="V19" i="1"/>
  <c r="V21" i="1"/>
  <c r="V23" i="1"/>
  <c r="V25" i="1"/>
  <c r="V27" i="1"/>
  <c r="V29" i="1"/>
  <c r="V30" i="1"/>
  <c r="V32" i="1"/>
  <c r="U22" i="2"/>
  <c r="U15" i="2"/>
  <c r="U21" i="2"/>
  <c r="U13" i="2"/>
  <c r="U9" i="2"/>
  <c r="U19" i="2"/>
  <c r="U11" i="2"/>
  <c r="U17" i="2"/>
  <c r="U11" i="3"/>
  <c r="U15" i="3"/>
  <c r="U17" i="3"/>
  <c r="U18" i="3"/>
  <c r="U19" i="3"/>
  <c r="U21" i="3"/>
  <c r="U23" i="3"/>
  <c r="U10" i="3"/>
  <c r="U12" i="3"/>
  <c r="U20" i="3"/>
  <c r="U16" i="3"/>
  <c r="U22" i="3"/>
  <c r="V31" i="1"/>
  <c r="V28" i="1"/>
  <c r="V26" i="1"/>
  <c r="V24" i="1"/>
  <c r="V22" i="1"/>
  <c r="V20" i="1"/>
  <c r="V18" i="1"/>
  <c r="V16" i="1"/>
  <c r="V14" i="1"/>
  <c r="U23" i="2"/>
  <c r="U20" i="2"/>
  <c r="U18" i="2"/>
  <c r="U16" i="2"/>
  <c r="U14" i="2"/>
  <c r="U12" i="2"/>
</calcChain>
</file>

<file path=xl/sharedStrings.xml><?xml version="1.0" encoding="utf-8"?>
<sst xmlns="http://schemas.openxmlformats.org/spreadsheetml/2006/main" count="237" uniqueCount="125">
  <si>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</si>
  <si>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</si>
  <si>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</si>
  <si>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</si>
  <si>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</si>
  <si>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</si>
  <si>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</si>
  <si>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</si>
  <si>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</si>
  <si>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</si>
  <si>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</si>
  <si>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</si>
  <si>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</si>
  <si>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</si>
  <si>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</si>
  <si>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</si>
  <si>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</si>
  <si>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</si>
  <si>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Макаров Сергей</t>
  </si>
  <si>
    <t>ЗМС</t>
  </si>
  <si>
    <t>г.Москва</t>
  </si>
  <si>
    <t>Верховцев Дмитрий</t>
  </si>
  <si>
    <t>0519А</t>
  </si>
  <si>
    <t>Осипков Андрей</t>
  </si>
  <si>
    <t>1550А</t>
  </si>
  <si>
    <t>КМС</t>
  </si>
  <si>
    <t>Ярославская область</t>
  </si>
  <si>
    <t>Рязанцев Алексей</t>
  </si>
  <si>
    <t>МСМК</t>
  </si>
  <si>
    <t>г. Москва</t>
  </si>
  <si>
    <t>Евсюков Сергей</t>
  </si>
  <si>
    <t>МС</t>
  </si>
  <si>
    <t>Московская обл.</t>
  </si>
  <si>
    <t>Щербаков Александр</t>
  </si>
  <si>
    <t>Московская область</t>
  </si>
  <si>
    <t>Корнушенко Александр</t>
  </si>
  <si>
    <t>Евдокимов Юрий</t>
  </si>
  <si>
    <t>ю</t>
  </si>
  <si>
    <t>Корнушенко Софья</t>
  </si>
  <si>
    <t>3604А</t>
  </si>
  <si>
    <t>Москаленко Дмитрий</t>
  </si>
  <si>
    <t>0296А</t>
  </si>
  <si>
    <t>Московская область.</t>
  </si>
  <si>
    <t xml:space="preserve">Малахов Григорий </t>
  </si>
  <si>
    <t>1860А</t>
  </si>
  <si>
    <t xml:space="preserve">Фролов Максим </t>
  </si>
  <si>
    <t>Нижегородская обл.</t>
  </si>
  <si>
    <t xml:space="preserve">Пыльнов Михаил </t>
  </si>
  <si>
    <t>г.Владимир</t>
  </si>
  <si>
    <t>Олесов Платон</t>
  </si>
  <si>
    <t>3213А</t>
  </si>
  <si>
    <t>Ничипорук Александр</t>
  </si>
  <si>
    <t>186А</t>
  </si>
  <si>
    <t>Тульская область</t>
  </si>
  <si>
    <t>Лётка Николай</t>
  </si>
  <si>
    <t>2073А</t>
  </si>
  <si>
    <t>Буренок Сергей</t>
  </si>
  <si>
    <t>Хорошев Павел</t>
  </si>
  <si>
    <t>Хорошев Алексей</t>
  </si>
  <si>
    <t xml:space="preserve">Пушков Андрей </t>
  </si>
  <si>
    <t>г. Санкт-Петербург</t>
  </si>
  <si>
    <t xml:space="preserve">Ногтев Семён </t>
  </si>
  <si>
    <t>1272А</t>
  </si>
  <si>
    <t>г. Иваново</t>
  </si>
  <si>
    <t xml:space="preserve">Анисимов Никита </t>
  </si>
  <si>
    <t>Громов Сергей</t>
  </si>
  <si>
    <t>Сидоркин Антон</t>
  </si>
  <si>
    <t>1814А</t>
  </si>
  <si>
    <t>0262А</t>
  </si>
  <si>
    <t>7-8</t>
  </si>
  <si>
    <t xml:space="preserve">                  8-й этап Кубка России по авиамодельному спорту</t>
  </si>
  <si>
    <t>8-й этап Кубка России по авиамодельному спорту</t>
  </si>
  <si>
    <t xml:space="preserve">8-й этап Кубка России по авиамодельному спорту </t>
  </si>
  <si>
    <t>Усейнов Тимур</t>
  </si>
  <si>
    <t>Татарстан</t>
  </si>
  <si>
    <t>Афанасьев Валерий</t>
  </si>
  <si>
    <t>Иркутская область</t>
  </si>
  <si>
    <t>Булатов Альберт</t>
  </si>
  <si>
    <t>II</t>
  </si>
  <si>
    <t>Солодов Максим</t>
  </si>
  <si>
    <t>Санкт-Петербург</t>
  </si>
  <si>
    <t>Махмутов Ильнур</t>
  </si>
  <si>
    <t>542А</t>
  </si>
  <si>
    <t>Нестеренко Илья</t>
  </si>
  <si>
    <t>3222А</t>
  </si>
  <si>
    <t>Лунев Олег</t>
  </si>
  <si>
    <t>3731А</t>
  </si>
  <si>
    <t>Мещеряков Алексей</t>
  </si>
  <si>
    <t>264А</t>
  </si>
  <si>
    <t>КБР</t>
  </si>
  <si>
    <t>Куровцев Игорь</t>
  </si>
  <si>
    <t>г.Ярославль</t>
  </si>
  <si>
    <t>Панченко  Андрей</t>
  </si>
  <si>
    <t>Кузнецов Владислав</t>
  </si>
  <si>
    <t>257А</t>
  </si>
  <si>
    <t>Дайдиев Комил</t>
  </si>
  <si>
    <t>1274А</t>
  </si>
  <si>
    <t>г. Владимир</t>
  </si>
  <si>
    <t>Богданов Владислав</t>
  </si>
  <si>
    <t>414А</t>
  </si>
  <si>
    <t>г. Пермь</t>
  </si>
  <si>
    <t>Быченков Юрий</t>
  </si>
  <si>
    <t>267А</t>
  </si>
  <si>
    <t>г. Ставрополь</t>
  </si>
  <si>
    <t>Галактионов Леонид</t>
  </si>
  <si>
    <t>Савухин Сергей</t>
  </si>
  <si>
    <t>Таланов Алексей</t>
  </si>
  <si>
    <t>Яковенко Леонид</t>
  </si>
  <si>
    <t>Вязов Александр</t>
  </si>
  <si>
    <t>Савухина Лариса</t>
  </si>
  <si>
    <t>546А</t>
  </si>
  <si>
    <t>Муштуков Валентин</t>
  </si>
  <si>
    <t>г.Ломоносов</t>
  </si>
  <si>
    <t>Карпов Алексей</t>
  </si>
  <si>
    <t>г.Дубна</t>
  </si>
  <si>
    <t>Перчук Юрий</t>
  </si>
  <si>
    <t>Ленинградская обл.</t>
  </si>
  <si>
    <t xml:space="preserve">Кудрявцев Олег </t>
  </si>
  <si>
    <t>295А</t>
  </si>
  <si>
    <t>Назаров Александр</t>
  </si>
  <si>
    <t>Лысенков Виктор</t>
  </si>
  <si>
    <t>592А</t>
  </si>
  <si>
    <t>г.Жуковский</t>
  </si>
  <si>
    <t>Першин Владимир</t>
  </si>
  <si>
    <t>Иваново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</si>
</sst>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/>
    <xf numFmtId="0" fontId="1" fillId="3" borderId="9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0" borderId="6" xfId="0" applyFont="1" applyFill="1" applyBorder="1"/>
    <xf numFmtId="0" fontId="1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1" fillId="0" borderId="9" xfId="0" applyFont="1" applyFill="1" applyBorder="1"/>
    <xf numFmtId="0" fontId="7" fillId="3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2" borderId="9" xfId="0" applyFont="1" applyFill="1" applyBorder="1"/>
    <xf numFmtId="0" fontId="11" fillId="0" borderId="9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/>
    <xf numFmtId="0" fontId="7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0" fillId="0" borderId="9" xfId="0" applyBorder="1"/>
    <xf numFmtId="0" fontId="11" fillId="0" borderId="10" xfId="0" applyFont="1" applyFill="1" applyBorder="1" applyAlignment="1">
      <alignment horizontal="center" vertical="center"/>
    </xf>
    <xf numFmtId="164" fontId="0" fillId="0" borderId="9" xfId="0" applyNumberFormat="1" applyBorder="1"/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164" fontId="0" fillId="0" borderId="0" xfId="0" applyNumberFormat="1" applyBorder="1"/>
    <xf numFmtId="2" fontId="0" fillId="0" borderId="9" xfId="0" applyNumberFormat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164" fontId="0" fillId="0" borderId="0" xfId="0" applyNumberFormat="1"/>
    <xf numFmtId="0" fontId="1" fillId="3" borderId="10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16" fillId="0" borderId="9" xfId="0" applyFont="1" applyFill="1" applyBorder="1"/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/>
    <xf numFmtId="49" fontId="1" fillId="0" borderId="9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distributed" textRotation="90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distributed" textRotation="90" wrapText="1"/>
    </xf>
    <xf numFmtId="0" fontId="0" fillId="0" borderId="11" xfId="0" applyBorder="1" applyAlignment="1">
      <alignment horizontal="center" vertical="distributed" textRotation="90" wrapText="1"/>
    </xf>
    <xf numFmtId="0" fontId="0" fillId="0" borderId="8" xfId="0" applyBorder="1" applyAlignment="1">
      <alignment horizontal="center" vertical="distributed" textRotation="90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wrapText="1"/>
    </xf>
    <xf numFmtId="49" fontId="7" fillId="0" borderId="9" xfId="0" applyNumberFormat="1" applyFont="1" applyBorder="1"/>
    <xf numFmtId="49" fontId="7" fillId="3" borderId="9" xfId="0" applyNumberFormat="1" applyFont="1" applyFill="1" applyBorder="1" applyAlignment="1"/>
    <xf numFmtId="49" fontId="11" fillId="0" borderId="10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="90" zoomScaleNormal="90" zoomScalePageLayoutView="90" workbookViewId="0">
      <selection activeCell="A7" sqref="A7:A8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99"/>
      <c r="M1" s="99"/>
      <c r="N1" s="99"/>
      <c r="O1" s="99"/>
      <c r="P1" s="99"/>
      <c r="Q1" s="99"/>
      <c r="R1" s="99"/>
      <c r="S1" s="2"/>
      <c r="V1" s="96" t="s">
        <v>14</v>
      </c>
      <c r="W1" s="96" t="s">
        <v>15</v>
      </c>
    </row>
    <row r="2" spans="1:23" x14ac:dyDescent="0.25">
      <c r="L2" s="99"/>
      <c r="M2" s="99"/>
      <c r="N2" s="99"/>
      <c r="O2" s="99"/>
      <c r="P2" s="99"/>
      <c r="Q2" s="99"/>
      <c r="R2" s="99"/>
      <c r="S2" s="2"/>
      <c r="V2" s="96"/>
      <c r="W2" s="96"/>
    </row>
    <row r="3" spans="1:23" x14ac:dyDescent="0.25">
      <c r="L3" s="99"/>
      <c r="M3" s="99"/>
      <c r="N3" s="99"/>
      <c r="O3" s="99"/>
      <c r="P3" s="99"/>
      <c r="Q3" s="99"/>
      <c r="R3" s="99"/>
      <c r="S3" s="2"/>
      <c r="V3" s="96"/>
      <c r="W3" s="96"/>
    </row>
    <row r="4" spans="1:23" x14ac:dyDescent="0.25">
      <c r="L4" s="99"/>
      <c r="M4" s="99"/>
      <c r="N4" s="99"/>
      <c r="O4" s="99"/>
      <c r="P4" s="99"/>
      <c r="Q4" s="99"/>
      <c r="R4" s="99"/>
      <c r="S4" s="2"/>
      <c r="V4" s="96"/>
      <c r="W4" s="96"/>
    </row>
    <row r="5" spans="1:23" x14ac:dyDescent="0.2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26"/>
      <c r="V5" s="96"/>
      <c r="W5" s="96"/>
    </row>
    <row r="6" spans="1:23" x14ac:dyDescent="0.25">
      <c r="A6" s="98" t="s">
        <v>70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44"/>
      <c r="V6" s="96"/>
      <c r="W6" s="96"/>
    </row>
    <row r="7" spans="1:23" ht="15.75" customHeight="1" x14ac:dyDescent="0.25">
      <c r="A7" s="88" t="s">
        <v>13</v>
      </c>
      <c r="B7" s="107"/>
      <c r="C7" s="90" t="s">
        <v>1</v>
      </c>
      <c r="D7" s="90" t="s">
        <v>6</v>
      </c>
      <c r="E7" s="90" t="s">
        <v>2</v>
      </c>
      <c r="F7" s="90" t="s">
        <v>3</v>
      </c>
      <c r="G7" s="86" t="s">
        <v>8</v>
      </c>
      <c r="H7" s="92" t="s">
        <v>4</v>
      </c>
      <c r="I7" s="93"/>
      <c r="J7" s="93"/>
      <c r="K7" s="93"/>
      <c r="L7" s="93"/>
      <c r="M7" s="93"/>
      <c r="N7" s="93"/>
      <c r="O7" s="93"/>
      <c r="P7" s="93"/>
      <c r="Q7" s="93"/>
      <c r="R7" s="90" t="s">
        <v>5</v>
      </c>
      <c r="S7" s="90" t="s">
        <v>12</v>
      </c>
      <c r="T7" s="85" t="s">
        <v>9</v>
      </c>
      <c r="V7" s="96"/>
      <c r="W7" s="96"/>
    </row>
    <row r="8" spans="1:23" ht="15.75" customHeight="1" x14ac:dyDescent="0.25">
      <c r="A8" s="89"/>
      <c r="B8" s="108"/>
      <c r="C8" s="91"/>
      <c r="D8" s="91"/>
      <c r="E8" s="91"/>
      <c r="F8" s="91"/>
      <c r="G8" s="87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91"/>
      <c r="S8" s="91"/>
      <c r="T8" s="85"/>
      <c r="V8" s="96"/>
      <c r="W8" s="96"/>
    </row>
    <row r="9" spans="1:23" x14ac:dyDescent="0.25">
      <c r="A9" s="48">
        <v>1</v>
      </c>
      <c r="B9" s="20"/>
      <c r="C9" s="25" t="s">
        <v>18</v>
      </c>
      <c r="D9" s="42">
        <v>163</v>
      </c>
      <c r="E9" s="7" t="s">
        <v>19</v>
      </c>
      <c r="F9" s="121" t="s">
        <v>20</v>
      </c>
      <c r="G9" s="61">
        <v>79.900000000000006</v>
      </c>
      <c r="H9" s="9">
        <v>240</v>
      </c>
      <c r="I9" s="9">
        <v>180</v>
      </c>
      <c r="J9" s="9">
        <v>180</v>
      </c>
      <c r="K9" s="9">
        <v>180</v>
      </c>
      <c r="L9" s="9">
        <v>240</v>
      </c>
      <c r="M9" s="9">
        <v>360</v>
      </c>
      <c r="N9" s="9">
        <v>384</v>
      </c>
      <c r="O9" s="27"/>
      <c r="P9" s="27"/>
      <c r="Q9" s="27"/>
      <c r="R9" s="27">
        <v>1764</v>
      </c>
      <c r="S9" s="39">
        <v>1</v>
      </c>
      <c r="T9" s="125">
        <v>879.18</v>
      </c>
      <c r="V9" s="40">
        <f>$E$37*0.2/(0.01322*A9*A9+0.06088*A9+0.9259)</f>
        <v>879.18</v>
      </c>
      <c r="W9" s="38"/>
    </row>
    <row r="10" spans="1:23" x14ac:dyDescent="0.25">
      <c r="A10" s="48">
        <v>2</v>
      </c>
      <c r="B10" s="20"/>
      <c r="C10" s="25" t="s">
        <v>21</v>
      </c>
      <c r="D10" s="23" t="s">
        <v>22</v>
      </c>
      <c r="E10" s="23">
        <v>1</v>
      </c>
      <c r="F10" s="122" t="s">
        <v>20</v>
      </c>
      <c r="G10" s="61">
        <v>0</v>
      </c>
      <c r="H10" s="9">
        <v>240</v>
      </c>
      <c r="I10" s="9">
        <v>180</v>
      </c>
      <c r="J10" s="9">
        <v>180</v>
      </c>
      <c r="K10" s="9">
        <v>180</v>
      </c>
      <c r="L10" s="9">
        <v>240</v>
      </c>
      <c r="M10" s="9">
        <v>360</v>
      </c>
      <c r="N10" s="9">
        <v>257</v>
      </c>
      <c r="O10" s="27"/>
      <c r="P10" s="27"/>
      <c r="Q10" s="27"/>
      <c r="R10" s="27">
        <v>1637</v>
      </c>
      <c r="S10" s="39">
        <v>2</v>
      </c>
      <c r="T10" s="125">
        <v>798.86237665146211</v>
      </c>
      <c r="V10" s="40">
        <f>$E$37*0.2/(0.01322*A10*A10+0.06088*A10+0.9259)</f>
        <v>798.86237665146211</v>
      </c>
      <c r="W10" s="38"/>
    </row>
    <row r="11" spans="1:23" x14ac:dyDescent="0.25">
      <c r="A11" s="48">
        <v>3</v>
      </c>
      <c r="B11" s="20"/>
      <c r="C11" s="25" t="s">
        <v>23</v>
      </c>
      <c r="D11" s="42" t="s">
        <v>24</v>
      </c>
      <c r="E11" s="7" t="s">
        <v>25</v>
      </c>
      <c r="F11" s="49" t="s">
        <v>26</v>
      </c>
      <c r="G11" s="62">
        <v>4.8</v>
      </c>
      <c r="H11" s="9">
        <v>240</v>
      </c>
      <c r="I11" s="9">
        <v>180</v>
      </c>
      <c r="J11" s="9">
        <v>180</v>
      </c>
      <c r="K11" s="9">
        <v>180</v>
      </c>
      <c r="L11" s="9">
        <v>240</v>
      </c>
      <c r="M11" s="9">
        <v>273</v>
      </c>
      <c r="N11" s="9"/>
      <c r="O11" s="27"/>
      <c r="P11" s="27"/>
      <c r="Q11" s="27"/>
      <c r="R11" s="27">
        <v>1293</v>
      </c>
      <c r="S11" s="39">
        <v>3</v>
      </c>
      <c r="T11" s="125">
        <v>716.22458289885299</v>
      </c>
      <c r="V11" s="40">
        <f>$E$37*0.2/(0.01322*A11*A11+0.06088*A11+0.9259)</f>
        <v>716.22458289885299</v>
      </c>
      <c r="W11" s="38"/>
    </row>
    <row r="12" spans="1:23" x14ac:dyDescent="0.25">
      <c r="A12" s="48">
        <v>4</v>
      </c>
      <c r="B12" s="20"/>
      <c r="C12" s="9" t="s">
        <v>27</v>
      </c>
      <c r="D12" s="43">
        <v>286</v>
      </c>
      <c r="E12" s="18" t="s">
        <v>28</v>
      </c>
      <c r="F12" s="34" t="s">
        <v>29</v>
      </c>
      <c r="G12" s="61">
        <v>22</v>
      </c>
      <c r="H12" s="9">
        <v>240</v>
      </c>
      <c r="I12" s="9">
        <v>164</v>
      </c>
      <c r="J12" s="9">
        <v>180</v>
      </c>
      <c r="K12" s="9">
        <v>180</v>
      </c>
      <c r="L12" s="9">
        <v>240</v>
      </c>
      <c r="M12" s="9"/>
      <c r="N12" s="9"/>
      <c r="O12" s="27"/>
      <c r="P12" s="27"/>
      <c r="Q12" s="27"/>
      <c r="R12" s="27">
        <v>1004</v>
      </c>
      <c r="S12" s="39">
        <v>4</v>
      </c>
      <c r="T12" s="125">
        <v>636.65329413298196</v>
      </c>
      <c r="V12" s="40">
        <f>$E$37*0.2/(0.01322*A12*A12+0.06088*A12+0.9259)</f>
        <v>636.65329413298196</v>
      </c>
      <c r="W12" s="38"/>
    </row>
    <row r="13" spans="1:23" x14ac:dyDescent="0.25">
      <c r="A13" s="48">
        <v>5</v>
      </c>
      <c r="B13" s="20"/>
      <c r="C13" s="9" t="s">
        <v>30</v>
      </c>
      <c r="D13" s="43">
        <v>1773</v>
      </c>
      <c r="E13" s="18" t="s">
        <v>31</v>
      </c>
      <c r="F13" s="123" t="s">
        <v>32</v>
      </c>
      <c r="G13" s="62">
        <v>40</v>
      </c>
      <c r="H13" s="9">
        <v>207</v>
      </c>
      <c r="I13" s="9">
        <v>180</v>
      </c>
      <c r="J13" s="9">
        <v>180</v>
      </c>
      <c r="K13" s="9">
        <v>180</v>
      </c>
      <c r="L13" s="9">
        <v>240</v>
      </c>
      <c r="M13" s="9"/>
      <c r="N13" s="9"/>
      <c r="O13" s="27"/>
      <c r="P13" s="27"/>
      <c r="Q13" s="27"/>
      <c r="R13" s="27">
        <v>987</v>
      </c>
      <c r="S13" s="39">
        <v>5</v>
      </c>
      <c r="T13" s="125">
        <v>563.28805740645817</v>
      </c>
      <c r="V13" s="40">
        <f>$E$37*0.2/(0.01322*A13*A13+0.06088*A13+0.9259)</f>
        <v>563.28805740645817</v>
      </c>
      <c r="W13" s="38"/>
    </row>
    <row r="14" spans="1:23" x14ac:dyDescent="0.25">
      <c r="A14" s="48">
        <v>6</v>
      </c>
      <c r="B14" s="20"/>
      <c r="C14" s="9" t="s">
        <v>33</v>
      </c>
      <c r="D14" s="43">
        <v>1918</v>
      </c>
      <c r="E14" s="18" t="s">
        <v>25</v>
      </c>
      <c r="F14" s="123" t="s">
        <v>34</v>
      </c>
      <c r="G14" s="61">
        <v>37.9</v>
      </c>
      <c r="H14" s="9">
        <v>240</v>
      </c>
      <c r="I14" s="9">
        <v>144</v>
      </c>
      <c r="J14" s="9">
        <v>180</v>
      </c>
      <c r="K14" s="9">
        <v>180</v>
      </c>
      <c r="L14" s="9">
        <v>240</v>
      </c>
      <c r="M14" s="9"/>
      <c r="N14" s="9"/>
      <c r="O14" s="27"/>
      <c r="P14" s="27"/>
      <c r="Q14" s="27"/>
      <c r="R14" s="27">
        <v>984</v>
      </c>
      <c r="S14" s="39">
        <v>6</v>
      </c>
      <c r="T14" s="125">
        <v>497.52702167392903</v>
      </c>
      <c r="V14" s="40">
        <f>$E$37*0.2/(0.01322*A14*A14+0.06088*A14+0.9259)</f>
        <v>497.52702167392903</v>
      </c>
      <c r="W14" s="38"/>
    </row>
    <row r="15" spans="1:23" x14ac:dyDescent="0.25">
      <c r="A15" s="48">
        <v>7</v>
      </c>
      <c r="B15" s="20"/>
      <c r="C15" s="25" t="s">
        <v>35</v>
      </c>
      <c r="D15" s="42">
        <v>1985</v>
      </c>
      <c r="E15" s="7" t="s">
        <v>31</v>
      </c>
      <c r="F15" s="49" t="s">
        <v>34</v>
      </c>
      <c r="G15" s="61">
        <v>21.9</v>
      </c>
      <c r="H15" s="9">
        <v>230</v>
      </c>
      <c r="I15" s="9">
        <v>137</v>
      </c>
      <c r="J15" s="9">
        <v>180</v>
      </c>
      <c r="K15" s="9">
        <v>180</v>
      </c>
      <c r="L15" s="9">
        <v>240</v>
      </c>
      <c r="M15" s="9"/>
      <c r="N15" s="9"/>
      <c r="O15" s="27"/>
      <c r="P15" s="27"/>
      <c r="Q15" s="27"/>
      <c r="R15" s="27">
        <v>967</v>
      </c>
      <c r="S15" s="124" t="s">
        <v>69</v>
      </c>
      <c r="T15" s="125">
        <v>414.40581569975586</v>
      </c>
      <c r="V15" s="40">
        <f>$E$37*0.2/(0.01322*A15*A15+0.06088*A15+0.9259)</f>
        <v>439.62517001360112</v>
      </c>
      <c r="W15" s="40">
        <f>(V15+V16)/2</f>
        <v>414.40581569975586</v>
      </c>
    </row>
    <row r="16" spans="1:23" x14ac:dyDescent="0.25">
      <c r="A16" s="48">
        <v>8</v>
      </c>
      <c r="B16" s="20"/>
      <c r="C16" s="22" t="s">
        <v>36</v>
      </c>
      <c r="D16" s="23">
        <v>155</v>
      </c>
      <c r="E16" s="23" t="s">
        <v>28</v>
      </c>
      <c r="F16" s="22" t="s">
        <v>34</v>
      </c>
      <c r="G16" s="63">
        <v>60.9</v>
      </c>
      <c r="H16" s="9">
        <v>187</v>
      </c>
      <c r="I16" s="9">
        <v>180</v>
      </c>
      <c r="J16" s="9">
        <v>180</v>
      </c>
      <c r="K16" s="22">
        <v>180</v>
      </c>
      <c r="L16" s="22">
        <v>240</v>
      </c>
      <c r="M16" s="22"/>
      <c r="N16" s="22"/>
      <c r="O16" s="28"/>
      <c r="P16" s="28"/>
      <c r="Q16" s="28"/>
      <c r="R16" s="28">
        <v>967</v>
      </c>
      <c r="S16" s="124" t="s">
        <v>69</v>
      </c>
      <c r="T16" s="125">
        <v>414.4</v>
      </c>
      <c r="V16" s="40">
        <f>$E$37*0.2/(0.01322*A16*A16+0.06088*A16+0.9259)</f>
        <v>389.18646138591066</v>
      </c>
      <c r="W16" s="40">
        <v>414.4</v>
      </c>
    </row>
    <row r="17" spans="1:23" x14ac:dyDescent="0.25">
      <c r="A17" s="48">
        <v>9</v>
      </c>
      <c r="B17" s="20" t="s">
        <v>37</v>
      </c>
      <c r="C17" s="9" t="s">
        <v>38</v>
      </c>
      <c r="D17" s="43" t="s">
        <v>39</v>
      </c>
      <c r="E17" s="18">
        <v>2</v>
      </c>
      <c r="F17" s="123" t="s">
        <v>32</v>
      </c>
      <c r="G17" s="64">
        <v>14.9</v>
      </c>
      <c r="H17" s="9">
        <v>192</v>
      </c>
      <c r="I17" s="9">
        <v>160</v>
      </c>
      <c r="J17" s="9">
        <v>180</v>
      </c>
      <c r="K17" s="9">
        <v>180</v>
      </c>
      <c r="L17" s="9">
        <v>240</v>
      </c>
      <c r="M17" s="9"/>
      <c r="N17" s="9"/>
      <c r="O17" s="27"/>
      <c r="P17" s="27"/>
      <c r="Q17" s="27"/>
      <c r="R17" s="27">
        <v>952</v>
      </c>
      <c r="S17" s="39">
        <v>9</v>
      </c>
      <c r="T17" s="125">
        <v>345.50270372233393</v>
      </c>
      <c r="V17" s="40">
        <f>$E$37*0.2/(0.01322*A17*A17+0.06088*A17+0.9259)</f>
        <v>345.50270372233393</v>
      </c>
      <c r="W17" s="38"/>
    </row>
    <row r="18" spans="1:23" x14ac:dyDescent="0.25">
      <c r="A18" s="48">
        <v>10</v>
      </c>
      <c r="B18" s="20"/>
      <c r="C18" s="9" t="s">
        <v>40</v>
      </c>
      <c r="D18" s="43" t="s">
        <v>41</v>
      </c>
      <c r="E18" s="18" t="s">
        <v>31</v>
      </c>
      <c r="F18" s="123" t="s">
        <v>42</v>
      </c>
      <c r="G18" s="62">
        <v>19.899999999999999</v>
      </c>
      <c r="H18" s="9">
        <v>221</v>
      </c>
      <c r="I18" s="9">
        <v>180</v>
      </c>
      <c r="J18" s="9">
        <v>121</v>
      </c>
      <c r="K18" s="9">
        <v>180</v>
      </c>
      <c r="L18" s="9">
        <v>240</v>
      </c>
      <c r="M18" s="9"/>
      <c r="N18" s="9"/>
      <c r="O18" s="27"/>
      <c r="P18" s="27"/>
      <c r="Q18" s="27"/>
      <c r="R18" s="27">
        <v>942</v>
      </c>
      <c r="S18" s="39">
        <v>10</v>
      </c>
      <c r="T18" s="125">
        <v>307.76070290895086</v>
      </c>
      <c r="V18" s="40">
        <f>$E$37*0.2/(0.01322*A18*A18+0.06088*A18+0.9259)</f>
        <v>307.76070290895086</v>
      </c>
      <c r="W18" s="38"/>
    </row>
    <row r="19" spans="1:23" x14ac:dyDescent="0.25">
      <c r="A19" s="48">
        <v>11</v>
      </c>
      <c r="B19" s="20" t="s">
        <v>37</v>
      </c>
      <c r="C19" s="35" t="s">
        <v>43</v>
      </c>
      <c r="D19" s="36" t="s">
        <v>44</v>
      </c>
      <c r="E19" s="7"/>
      <c r="F19" s="49" t="s">
        <v>26</v>
      </c>
      <c r="G19" s="62">
        <v>14.2</v>
      </c>
      <c r="H19" s="9">
        <v>194</v>
      </c>
      <c r="I19" s="9">
        <v>162</v>
      </c>
      <c r="J19" s="9">
        <v>180</v>
      </c>
      <c r="K19" s="9">
        <v>153</v>
      </c>
      <c r="L19" s="9">
        <v>240</v>
      </c>
      <c r="M19" s="9"/>
      <c r="N19" s="9"/>
      <c r="O19" s="27"/>
      <c r="P19" s="27"/>
      <c r="Q19" s="27"/>
      <c r="R19" s="27">
        <v>929</v>
      </c>
      <c r="S19" s="39">
        <v>11</v>
      </c>
      <c r="T19" s="125">
        <v>275.15648472709057</v>
      </c>
      <c r="V19" s="40">
        <f>$E$37*0.2/(0.01322*A19*A19+0.06088*A19+0.9259)</f>
        <v>275.15648472709057</v>
      </c>
      <c r="W19" s="38"/>
    </row>
    <row r="20" spans="1:23" x14ac:dyDescent="0.25">
      <c r="A20" s="48">
        <v>12</v>
      </c>
      <c r="B20" s="20"/>
      <c r="C20" s="22" t="s">
        <v>45</v>
      </c>
      <c r="D20" s="23">
        <v>1566</v>
      </c>
      <c r="E20" s="23" t="s">
        <v>25</v>
      </c>
      <c r="F20" s="122" t="s">
        <v>46</v>
      </c>
      <c r="G20" s="61">
        <v>9</v>
      </c>
      <c r="H20" s="9">
        <v>135</v>
      </c>
      <c r="I20" s="9">
        <v>180</v>
      </c>
      <c r="J20" s="9">
        <v>175</v>
      </c>
      <c r="K20" s="9">
        <v>180</v>
      </c>
      <c r="L20" s="9">
        <v>240</v>
      </c>
      <c r="M20" s="9"/>
      <c r="N20" s="9"/>
      <c r="O20" s="27"/>
      <c r="P20" s="27"/>
      <c r="Q20" s="27"/>
      <c r="R20" s="27">
        <v>910</v>
      </c>
      <c r="S20" s="39">
        <v>12</v>
      </c>
      <c r="T20" s="125">
        <v>246.95096260259427</v>
      </c>
      <c r="V20" s="40">
        <f>$E$37*0.2/(0.01322*A20*A20+0.06088*A20+0.9259)</f>
        <v>246.95096260259427</v>
      </c>
      <c r="W20" s="38"/>
    </row>
    <row r="21" spans="1:23" x14ac:dyDescent="0.25">
      <c r="A21" s="48">
        <v>13</v>
      </c>
      <c r="B21" s="20"/>
      <c r="C21" s="35" t="s">
        <v>47</v>
      </c>
      <c r="D21" s="36">
        <v>1309</v>
      </c>
      <c r="E21" s="7" t="s">
        <v>31</v>
      </c>
      <c r="F21" s="49" t="s">
        <v>48</v>
      </c>
      <c r="G21" s="62">
        <v>0</v>
      </c>
      <c r="H21" s="9">
        <v>122</v>
      </c>
      <c r="I21" s="9">
        <v>180</v>
      </c>
      <c r="J21" s="9">
        <v>180</v>
      </c>
      <c r="K21" s="9">
        <v>180</v>
      </c>
      <c r="L21" s="9">
        <v>240</v>
      </c>
      <c r="M21" s="9"/>
      <c r="N21" s="9"/>
      <c r="O21" s="27"/>
      <c r="P21" s="27"/>
      <c r="Q21" s="27"/>
      <c r="R21" s="27">
        <v>902</v>
      </c>
      <c r="S21" s="39">
        <v>13</v>
      </c>
      <c r="T21" s="125">
        <v>222.49159816981819</v>
      </c>
      <c r="V21" s="40">
        <f>$E$37*0.2/(0.01322*A21*A21+0.06088*A21+0.9259)</f>
        <v>222.49159816981819</v>
      </c>
      <c r="W21" s="38"/>
    </row>
    <row r="22" spans="1:23" x14ac:dyDescent="0.25">
      <c r="A22" s="48">
        <v>14</v>
      </c>
      <c r="B22" s="20" t="s">
        <v>37</v>
      </c>
      <c r="C22" s="25" t="s">
        <v>49</v>
      </c>
      <c r="D22" s="42" t="s">
        <v>50</v>
      </c>
      <c r="E22" s="7">
        <v>2</v>
      </c>
      <c r="F22" s="121" t="s">
        <v>34</v>
      </c>
      <c r="G22" s="61">
        <v>17.7</v>
      </c>
      <c r="H22" s="9">
        <v>156</v>
      </c>
      <c r="I22" s="9">
        <v>117</v>
      </c>
      <c r="J22" s="9">
        <v>180</v>
      </c>
      <c r="K22" s="9">
        <v>180</v>
      </c>
      <c r="L22" s="9">
        <v>240</v>
      </c>
      <c r="M22" s="9"/>
      <c r="N22" s="9"/>
      <c r="O22" s="27"/>
      <c r="P22" s="27"/>
      <c r="Q22" s="27"/>
      <c r="R22" s="27">
        <v>873</v>
      </c>
      <c r="S22" s="39">
        <v>14</v>
      </c>
      <c r="T22" s="125">
        <v>201.21574425428099</v>
      </c>
      <c r="V22" s="40">
        <f>$E$37*0.2/(0.01322*A22*A22+0.06088*A22+0.9259)</f>
        <v>201.21574425428099</v>
      </c>
      <c r="W22" s="38"/>
    </row>
    <row r="23" spans="1:23" x14ac:dyDescent="0.25">
      <c r="A23" s="48">
        <v>15</v>
      </c>
      <c r="B23" s="21"/>
      <c r="C23" s="25" t="s">
        <v>51</v>
      </c>
      <c r="D23" s="42" t="s">
        <v>52</v>
      </c>
      <c r="E23" s="41" t="s">
        <v>31</v>
      </c>
      <c r="F23" s="121" t="s">
        <v>53</v>
      </c>
      <c r="G23" s="62">
        <v>9.9</v>
      </c>
      <c r="H23" s="9">
        <v>240</v>
      </c>
      <c r="I23" s="9">
        <v>180</v>
      </c>
      <c r="J23" s="9">
        <v>170</v>
      </c>
      <c r="K23" s="22">
        <v>62</v>
      </c>
      <c r="L23" s="22">
        <v>220</v>
      </c>
      <c r="M23" s="9"/>
      <c r="N23" s="9"/>
      <c r="O23" s="27"/>
      <c r="P23" s="27"/>
      <c r="Q23" s="27"/>
      <c r="R23" s="27">
        <v>872</v>
      </c>
      <c r="S23" s="39">
        <v>15</v>
      </c>
      <c r="T23" s="125">
        <v>182.64500581685226</v>
      </c>
      <c r="V23" s="40">
        <f>$E$37*0.2/(0.01322*A23*A23+0.06088*A23+0.9259)</f>
        <v>182.64500581685226</v>
      </c>
      <c r="W23" s="38"/>
    </row>
    <row r="24" spans="1:23" x14ac:dyDescent="0.25">
      <c r="A24" s="48">
        <v>16</v>
      </c>
      <c r="B24" s="20" t="s">
        <v>37</v>
      </c>
      <c r="C24" s="35" t="s">
        <v>54</v>
      </c>
      <c r="D24" s="36" t="s">
        <v>55</v>
      </c>
      <c r="E24" s="7" t="s">
        <v>25</v>
      </c>
      <c r="F24" s="49" t="s">
        <v>48</v>
      </c>
      <c r="G24" s="61">
        <v>10.4</v>
      </c>
      <c r="H24" s="9">
        <v>240</v>
      </c>
      <c r="I24" s="9">
        <v>73</v>
      </c>
      <c r="J24" s="9">
        <v>162</v>
      </c>
      <c r="K24" s="9">
        <v>180</v>
      </c>
      <c r="L24" s="9">
        <v>214</v>
      </c>
      <c r="M24" s="9"/>
      <c r="N24" s="9"/>
      <c r="O24" s="27"/>
      <c r="P24" s="27"/>
      <c r="Q24" s="27"/>
      <c r="R24" s="27">
        <v>869</v>
      </c>
      <c r="S24" s="39">
        <v>16</v>
      </c>
      <c r="T24" s="125">
        <v>166.37586813769087</v>
      </c>
      <c r="V24" s="40">
        <f>$E$37*0.2/(0.01322*A24*A24+0.06088*A24+0.9259)</f>
        <v>166.37586813769087</v>
      </c>
      <c r="W24" s="38"/>
    </row>
    <row r="25" spans="1:23" x14ac:dyDescent="0.25">
      <c r="A25" s="48">
        <v>17</v>
      </c>
      <c r="B25" s="20"/>
      <c r="C25" s="35" t="s">
        <v>56</v>
      </c>
      <c r="D25" s="36">
        <v>1565</v>
      </c>
      <c r="E25" s="7" t="s">
        <v>31</v>
      </c>
      <c r="F25" s="49" t="s">
        <v>34</v>
      </c>
      <c r="G25" s="61">
        <v>0</v>
      </c>
      <c r="H25" s="9">
        <v>214</v>
      </c>
      <c r="I25" s="9">
        <v>159</v>
      </c>
      <c r="J25" s="9">
        <v>107</v>
      </c>
      <c r="K25" s="9">
        <v>123</v>
      </c>
      <c r="L25" s="9">
        <v>240</v>
      </c>
      <c r="M25" s="9"/>
      <c r="N25" s="9"/>
      <c r="O25" s="27"/>
      <c r="P25" s="27"/>
      <c r="Q25" s="27"/>
      <c r="R25" s="27">
        <v>843</v>
      </c>
      <c r="S25" s="39">
        <v>17</v>
      </c>
      <c r="T25" s="125">
        <v>152.06938063873361</v>
      </c>
      <c r="V25" s="40">
        <f>$E$37*0.2/(0.01322*A25*A25+0.06088*A25+0.9259)</f>
        <v>152.06938063873361</v>
      </c>
      <c r="W25" s="38"/>
    </row>
    <row r="26" spans="1:23" x14ac:dyDescent="0.25">
      <c r="A26" s="48">
        <v>18</v>
      </c>
      <c r="B26" s="20"/>
      <c r="C26" s="22" t="s">
        <v>57</v>
      </c>
      <c r="D26" s="23">
        <v>694</v>
      </c>
      <c r="E26" s="23" t="s">
        <v>28</v>
      </c>
      <c r="F26" s="122" t="s">
        <v>20</v>
      </c>
      <c r="G26" s="62">
        <v>16.399999999999999</v>
      </c>
      <c r="H26" s="9">
        <v>102</v>
      </c>
      <c r="I26" s="9">
        <v>180</v>
      </c>
      <c r="J26" s="9">
        <v>180</v>
      </c>
      <c r="K26" s="9">
        <v>180</v>
      </c>
      <c r="L26" s="9">
        <v>195</v>
      </c>
      <c r="M26" s="9"/>
      <c r="N26" s="9"/>
      <c r="O26" s="27"/>
      <c r="P26" s="27"/>
      <c r="Q26" s="27"/>
      <c r="R26" s="27">
        <v>837</v>
      </c>
      <c r="S26" s="39">
        <v>18</v>
      </c>
      <c r="T26" s="125">
        <v>139.44127060659599</v>
      </c>
      <c r="V26" s="40">
        <f>$E$37*0.2/(0.01322*A26*A26+0.06088*A26+0.9259)</f>
        <v>139.44127060659599</v>
      </c>
      <c r="W26" s="38"/>
    </row>
    <row r="27" spans="1:23" x14ac:dyDescent="0.25">
      <c r="A27" s="48">
        <v>19</v>
      </c>
      <c r="B27" s="21"/>
      <c r="C27" s="22" t="s">
        <v>58</v>
      </c>
      <c r="D27" s="23">
        <v>1548</v>
      </c>
      <c r="E27" s="23" t="s">
        <v>25</v>
      </c>
      <c r="F27" s="122" t="s">
        <v>29</v>
      </c>
      <c r="G27" s="61">
        <v>37.200000000000003</v>
      </c>
      <c r="H27" s="9">
        <v>228</v>
      </c>
      <c r="I27" s="9">
        <v>180</v>
      </c>
      <c r="J27" s="9">
        <v>180</v>
      </c>
      <c r="K27" s="9">
        <v>0</v>
      </c>
      <c r="L27" s="9">
        <v>240</v>
      </c>
      <c r="M27" s="9"/>
      <c r="N27" s="9"/>
      <c r="O27" s="27"/>
      <c r="P27" s="27"/>
      <c r="Q27" s="27"/>
      <c r="R27" s="27">
        <v>828</v>
      </c>
      <c r="S27" s="39">
        <v>19</v>
      </c>
      <c r="T27" s="125">
        <v>128.25308094482307</v>
      </c>
      <c r="V27" s="40">
        <f>$E$37*0.2/(0.01322*A27*A27+0.06088*A27+0.9259)</f>
        <v>128.25308094482307</v>
      </c>
      <c r="W27" s="38"/>
    </row>
    <row r="28" spans="1:23" x14ac:dyDescent="0.25">
      <c r="A28" s="48">
        <v>20</v>
      </c>
      <c r="B28" s="78"/>
      <c r="C28" s="35" t="s">
        <v>59</v>
      </c>
      <c r="D28" s="36">
        <v>815</v>
      </c>
      <c r="E28" s="7" t="s">
        <v>31</v>
      </c>
      <c r="F28" s="34" t="s">
        <v>60</v>
      </c>
      <c r="G28" s="62">
        <v>14.1</v>
      </c>
      <c r="H28" s="9">
        <v>186</v>
      </c>
      <c r="I28" s="9">
        <v>102</v>
      </c>
      <c r="J28" s="9">
        <v>180</v>
      </c>
      <c r="K28" s="9">
        <v>180</v>
      </c>
      <c r="L28" s="9">
        <v>136</v>
      </c>
      <c r="M28" s="9"/>
      <c r="N28" s="9"/>
      <c r="O28" s="27"/>
      <c r="P28" s="27"/>
      <c r="Q28" s="27"/>
      <c r="R28" s="27">
        <v>784</v>
      </c>
      <c r="S28" s="39">
        <v>20</v>
      </c>
      <c r="T28" s="125">
        <v>118.30451456637287</v>
      </c>
      <c r="V28" s="40">
        <f>$E$37*0.2/(0.01322*A28*A28+0.06088*A28+0.9259)</f>
        <v>118.30451456637287</v>
      </c>
      <c r="W28" s="38"/>
    </row>
    <row r="29" spans="1:23" x14ac:dyDescent="0.25">
      <c r="A29" s="48">
        <v>21</v>
      </c>
      <c r="B29" s="20" t="s">
        <v>37</v>
      </c>
      <c r="C29" s="9" t="s">
        <v>61</v>
      </c>
      <c r="D29" s="18" t="s">
        <v>62</v>
      </c>
      <c r="E29" s="18">
        <v>1</v>
      </c>
      <c r="F29" s="34" t="s">
        <v>63</v>
      </c>
      <c r="G29" s="61">
        <v>14.7</v>
      </c>
      <c r="H29" s="9">
        <v>240</v>
      </c>
      <c r="I29" s="9">
        <v>180</v>
      </c>
      <c r="J29" s="9">
        <v>0</v>
      </c>
      <c r="K29" s="9">
        <v>180</v>
      </c>
      <c r="L29" s="9">
        <v>92</v>
      </c>
      <c r="M29" s="9"/>
      <c r="N29" s="9"/>
      <c r="O29" s="27"/>
      <c r="P29" s="27"/>
      <c r="Q29" s="27"/>
      <c r="R29" s="27">
        <v>692</v>
      </c>
      <c r="S29" s="39">
        <v>21</v>
      </c>
      <c r="T29" s="125">
        <v>109.42696405456535</v>
      </c>
      <c r="V29" s="40">
        <f>$E$37*0.2/(0.01322*A29*A29+0.06088*A29+0.9259)</f>
        <v>109.42696405456535</v>
      </c>
      <c r="W29" s="38"/>
    </row>
    <row r="30" spans="1:23" x14ac:dyDescent="0.25">
      <c r="A30" s="48">
        <v>22</v>
      </c>
      <c r="B30" s="20"/>
      <c r="C30" s="25" t="s">
        <v>64</v>
      </c>
      <c r="D30" s="42">
        <v>819</v>
      </c>
      <c r="E30" s="41" t="s">
        <v>31</v>
      </c>
      <c r="F30" s="25" t="s">
        <v>60</v>
      </c>
      <c r="G30" s="61">
        <v>9.5</v>
      </c>
      <c r="H30" s="9">
        <v>199</v>
      </c>
      <c r="I30" s="9">
        <v>180</v>
      </c>
      <c r="J30" s="9">
        <v>149</v>
      </c>
      <c r="K30" s="9">
        <v>0</v>
      </c>
      <c r="L30" s="9">
        <v>0</v>
      </c>
      <c r="M30" s="9"/>
      <c r="N30" s="9"/>
      <c r="O30" s="27"/>
      <c r="P30" s="27"/>
      <c r="Q30" s="27"/>
      <c r="R30" s="27">
        <v>528</v>
      </c>
      <c r="S30" s="39">
        <v>22</v>
      </c>
      <c r="T30" s="125">
        <v>101.47811453252289</v>
      </c>
      <c r="V30" s="40">
        <f>$E$37*0.2/(0.01322*A30*A30+0.06088*A30+0.9259)</f>
        <v>101.47811453252289</v>
      </c>
      <c r="W30" s="38"/>
    </row>
    <row r="31" spans="1:23" x14ac:dyDescent="0.25">
      <c r="A31" s="48">
        <v>23</v>
      </c>
      <c r="B31" s="20"/>
      <c r="C31" s="25" t="s">
        <v>65</v>
      </c>
      <c r="D31" s="23">
        <v>1312</v>
      </c>
      <c r="E31" s="23" t="s">
        <v>31</v>
      </c>
      <c r="F31" s="122" t="s">
        <v>26</v>
      </c>
      <c r="G31" s="62">
        <v>25.8</v>
      </c>
      <c r="H31" s="9">
        <v>67</v>
      </c>
      <c r="I31" s="9">
        <v>167</v>
      </c>
      <c r="J31" s="9">
        <v>124</v>
      </c>
      <c r="K31" s="9">
        <v>0</v>
      </c>
      <c r="L31" s="9">
        <v>0</v>
      </c>
      <c r="M31" s="9"/>
      <c r="N31" s="9"/>
      <c r="O31" s="27"/>
      <c r="P31" s="27"/>
      <c r="Q31" s="27"/>
      <c r="R31" s="27">
        <v>358</v>
      </c>
      <c r="S31" s="39">
        <v>23</v>
      </c>
      <c r="T31" s="125">
        <v>94.337476608237324</v>
      </c>
      <c r="V31" s="40">
        <f>$E$37*0.2/(0.01322*A31*A31+0.06088*A31+0.9259)</f>
        <v>94.337476608237324</v>
      </c>
      <c r="W31" s="38"/>
    </row>
    <row r="32" spans="1:23" x14ac:dyDescent="0.25">
      <c r="A32" s="48">
        <v>24</v>
      </c>
      <c r="B32" s="20" t="s">
        <v>37</v>
      </c>
      <c r="C32" s="9" t="s">
        <v>66</v>
      </c>
      <c r="D32" s="18" t="s">
        <v>67</v>
      </c>
      <c r="E32" s="18">
        <v>2</v>
      </c>
      <c r="F32" s="123" t="s">
        <v>46</v>
      </c>
      <c r="G32" s="61">
        <v>16.2</v>
      </c>
      <c r="H32" s="9">
        <v>62</v>
      </c>
      <c r="I32" s="9">
        <v>0</v>
      </c>
      <c r="J32" s="9">
        <v>0</v>
      </c>
      <c r="K32" s="9">
        <v>0</v>
      </c>
      <c r="L32" s="9">
        <v>0</v>
      </c>
      <c r="M32" s="9"/>
      <c r="N32" s="9"/>
      <c r="O32" s="27"/>
      <c r="P32" s="27"/>
      <c r="Q32" s="27"/>
      <c r="R32" s="27">
        <v>62</v>
      </c>
      <c r="S32" s="39">
        <v>24</v>
      </c>
      <c r="T32" s="125">
        <v>87.902704929342292</v>
      </c>
      <c r="V32" s="40">
        <f>$E$37*0.2/(0.01322*A32*A32+0.06088*A32+0.9259)</f>
        <v>87.902704929342292</v>
      </c>
      <c r="W32" s="38"/>
    </row>
    <row r="33" spans="1:23" x14ac:dyDescent="0.25">
      <c r="A33" s="50"/>
      <c r="B33" s="50"/>
      <c r="C33" s="51"/>
      <c r="D33" s="52"/>
      <c r="E33" s="53"/>
      <c r="F33" s="54"/>
      <c r="G33" s="55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8"/>
      <c r="S33" s="50"/>
      <c r="T33" s="59"/>
      <c r="V33" s="59"/>
      <c r="W33" s="45"/>
    </row>
    <row r="35" spans="1:23" x14ac:dyDescent="0.25">
      <c r="A35" s="82" t="s">
        <v>11</v>
      </c>
      <c r="B35" s="83"/>
      <c r="C35" s="83"/>
      <c r="D35" s="84"/>
      <c r="E35" s="46">
        <v>16.2</v>
      </c>
    </row>
    <row r="36" spans="1:23" x14ac:dyDescent="0.25">
      <c r="A36" s="94" t="s">
        <v>17</v>
      </c>
      <c r="B36" s="95"/>
      <c r="C36" s="95"/>
      <c r="D36" s="95"/>
      <c r="E36" s="46">
        <v>3509.8</v>
      </c>
    </row>
    <row r="37" spans="1:23" x14ac:dyDescent="0.25">
      <c r="A37" s="82" t="s">
        <v>10</v>
      </c>
      <c r="B37" s="83"/>
      <c r="C37" s="83"/>
      <c r="D37" s="84"/>
      <c r="E37" s="60">
        <f>SUM(G9:G32)+E35*A32+E36</f>
        <v>4395.8999999999996</v>
      </c>
    </row>
    <row r="39" spans="1:23" x14ac:dyDescent="0.25">
      <c r="E39" s="45"/>
    </row>
  </sheetData>
  <mergeCells count="22">
    <mergeCell ref="V1:V8"/>
    <mergeCell ref="W1:W8"/>
    <mergeCell ref="A5:R5"/>
    <mergeCell ref="A6:R6"/>
    <mergeCell ref="L1:R1"/>
    <mergeCell ref="L2:R2"/>
    <mergeCell ref="L3:R3"/>
    <mergeCell ref="L4:R4"/>
    <mergeCell ref="B7:B8"/>
    <mergeCell ref="D7:D8"/>
    <mergeCell ref="A35:D35"/>
    <mergeCell ref="A37:D37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120" zoomScaleNormal="120" zoomScalePageLayoutView="120" workbookViewId="0">
      <selection activeCell="P29" sqref="P29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1.28515625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  <c r="O1" s="99"/>
      <c r="P1" s="99"/>
      <c r="Q1" s="99"/>
      <c r="R1" s="2"/>
      <c r="U1" s="110" t="s">
        <v>14</v>
      </c>
      <c r="V1" s="96" t="s">
        <v>15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99"/>
      <c r="L2" s="99"/>
      <c r="M2" s="99"/>
      <c r="N2" s="99"/>
      <c r="O2" s="99"/>
      <c r="P2" s="99"/>
      <c r="Q2" s="99"/>
      <c r="R2" s="2"/>
      <c r="U2" s="111"/>
      <c r="V2" s="96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99"/>
      <c r="L3" s="99"/>
      <c r="M3" s="99"/>
      <c r="N3" s="99"/>
      <c r="O3" s="99"/>
      <c r="P3" s="99"/>
      <c r="Q3" s="99"/>
      <c r="R3" s="2"/>
      <c r="U3" s="111"/>
      <c r="V3" s="96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99"/>
      <c r="L4" s="99"/>
      <c r="M4" s="99"/>
      <c r="N4" s="99"/>
      <c r="O4" s="99"/>
      <c r="P4" s="99"/>
      <c r="Q4" s="99"/>
      <c r="R4" s="2"/>
      <c r="U4" s="111"/>
      <c r="V4" s="96"/>
    </row>
    <row r="5" spans="1:22" ht="15.75" x14ac:dyDescent="0.25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3"/>
      <c r="U5" s="111"/>
      <c r="V5" s="96"/>
    </row>
    <row r="6" spans="1:22" x14ac:dyDescent="0.25">
      <c r="A6" s="109" t="s">
        <v>71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47"/>
      <c r="U6" s="111"/>
      <c r="V6" s="96"/>
    </row>
    <row r="7" spans="1:22" ht="15.75" x14ac:dyDescent="0.25">
      <c r="A7" s="101" t="s">
        <v>13</v>
      </c>
      <c r="B7" s="103"/>
      <c r="C7" s="103" t="s">
        <v>1</v>
      </c>
      <c r="D7" s="103" t="s">
        <v>6</v>
      </c>
      <c r="E7" s="103" t="s">
        <v>2</v>
      </c>
      <c r="F7" s="103" t="s">
        <v>3</v>
      </c>
      <c r="G7" s="86" t="s">
        <v>8</v>
      </c>
      <c r="H7" s="105" t="s">
        <v>4</v>
      </c>
      <c r="I7" s="106"/>
      <c r="J7" s="106"/>
      <c r="K7" s="106"/>
      <c r="L7" s="106"/>
      <c r="M7" s="106"/>
      <c r="N7" s="106"/>
      <c r="O7" s="106"/>
      <c r="P7" s="106"/>
      <c r="Q7" s="107" t="s">
        <v>5</v>
      </c>
      <c r="R7" s="113" t="s">
        <v>12</v>
      </c>
      <c r="S7" s="100" t="s">
        <v>9</v>
      </c>
      <c r="U7" s="111"/>
      <c r="V7" s="96"/>
    </row>
    <row r="8" spans="1:22" ht="15.75" customHeight="1" x14ac:dyDescent="0.25">
      <c r="A8" s="102"/>
      <c r="B8" s="104"/>
      <c r="C8" s="104"/>
      <c r="D8" s="104"/>
      <c r="E8" s="104"/>
      <c r="F8" s="104"/>
      <c r="G8" s="87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108"/>
      <c r="R8" s="114"/>
      <c r="S8" s="100"/>
      <c r="U8" s="112"/>
      <c r="V8" s="96"/>
    </row>
    <row r="9" spans="1:22" x14ac:dyDescent="0.25">
      <c r="A9" s="65">
        <v>1</v>
      </c>
      <c r="B9" s="5"/>
      <c r="C9" s="79" t="s">
        <v>73</v>
      </c>
      <c r="D9" s="6">
        <v>735</v>
      </c>
      <c r="E9" s="7" t="s">
        <v>28</v>
      </c>
      <c r="F9" s="8" t="s">
        <v>74</v>
      </c>
      <c r="G9" s="66">
        <v>71.7</v>
      </c>
      <c r="H9" s="9">
        <v>180</v>
      </c>
      <c r="I9" s="9">
        <v>180</v>
      </c>
      <c r="J9" s="9">
        <v>180</v>
      </c>
      <c r="K9" s="9">
        <v>180</v>
      </c>
      <c r="L9" s="9">
        <v>180</v>
      </c>
      <c r="M9" s="9">
        <v>55</v>
      </c>
      <c r="N9" s="9"/>
      <c r="O9" s="9"/>
      <c r="P9" s="9"/>
      <c r="Q9" s="9">
        <v>955</v>
      </c>
      <c r="R9" s="77">
        <v>1</v>
      </c>
      <c r="S9" s="125">
        <v>837.48</v>
      </c>
      <c r="U9" s="40">
        <f>$E$27*0.2/(0.01322*A9*A9+0.06088*A9+0.9259)</f>
        <v>837.48</v>
      </c>
      <c r="V9" s="38"/>
    </row>
    <row r="10" spans="1:22" x14ac:dyDescent="0.25">
      <c r="A10" s="65">
        <v>2</v>
      </c>
      <c r="B10" s="5"/>
      <c r="C10" s="79" t="s">
        <v>75</v>
      </c>
      <c r="D10" s="6">
        <v>940</v>
      </c>
      <c r="E10" s="7" t="s">
        <v>28</v>
      </c>
      <c r="F10" s="8" t="s">
        <v>76</v>
      </c>
      <c r="G10" s="66">
        <v>34.6</v>
      </c>
      <c r="H10" s="9">
        <v>180</v>
      </c>
      <c r="I10" s="9">
        <v>180</v>
      </c>
      <c r="J10" s="9">
        <v>180</v>
      </c>
      <c r="K10" s="9">
        <v>180</v>
      </c>
      <c r="L10" s="9">
        <v>180</v>
      </c>
      <c r="M10" s="9">
        <v>0</v>
      </c>
      <c r="N10" s="9"/>
      <c r="O10" s="9"/>
      <c r="P10" s="9"/>
      <c r="Q10" s="9">
        <v>900</v>
      </c>
      <c r="R10" s="77">
        <v>2</v>
      </c>
      <c r="S10" s="125">
        <v>760.97188652843158</v>
      </c>
      <c r="U10" s="40">
        <f>$E$27*0.2/(0.01322*A10*A10+0.06088*A10+0.9259)</f>
        <v>760.97188652843158</v>
      </c>
      <c r="V10" s="38"/>
    </row>
    <row r="11" spans="1:22" x14ac:dyDescent="0.25">
      <c r="A11" s="65">
        <v>3</v>
      </c>
      <c r="B11" s="5"/>
      <c r="C11" s="79" t="s">
        <v>77</v>
      </c>
      <c r="D11" s="6">
        <v>2700</v>
      </c>
      <c r="E11" s="7" t="s">
        <v>19</v>
      </c>
      <c r="F11" s="8" t="s">
        <v>34</v>
      </c>
      <c r="G11" s="66">
        <v>93</v>
      </c>
      <c r="H11" s="9">
        <v>180</v>
      </c>
      <c r="I11" s="9">
        <v>176</v>
      </c>
      <c r="J11" s="9">
        <v>180</v>
      </c>
      <c r="K11" s="9">
        <v>180</v>
      </c>
      <c r="L11" s="9">
        <v>180</v>
      </c>
      <c r="M11" s="9"/>
      <c r="N11" s="9"/>
      <c r="O11" s="9"/>
      <c r="P11" s="9"/>
      <c r="Q11" s="9">
        <v>896</v>
      </c>
      <c r="R11" s="77">
        <v>3</v>
      </c>
      <c r="S11" s="125">
        <v>682.2536496350366</v>
      </c>
      <c r="U11" s="40">
        <f>$E$27*0.2/(0.01322*A11*A11+0.06088*A11+0.9259)</f>
        <v>682.2536496350366</v>
      </c>
      <c r="V11" s="38"/>
    </row>
    <row r="12" spans="1:22" x14ac:dyDescent="0.25">
      <c r="A12" s="65">
        <v>4</v>
      </c>
      <c r="B12" s="5" t="s">
        <v>37</v>
      </c>
      <c r="C12" s="79" t="s">
        <v>38</v>
      </c>
      <c r="D12" s="6" t="s">
        <v>39</v>
      </c>
      <c r="E12" s="7" t="s">
        <v>78</v>
      </c>
      <c r="F12" s="8" t="s">
        <v>34</v>
      </c>
      <c r="G12" s="66">
        <v>0</v>
      </c>
      <c r="H12" s="9">
        <v>180</v>
      </c>
      <c r="I12" s="9">
        <v>180</v>
      </c>
      <c r="J12" s="9">
        <v>147</v>
      </c>
      <c r="K12" s="9">
        <v>180</v>
      </c>
      <c r="L12" s="9">
        <v>180</v>
      </c>
      <c r="M12" s="9"/>
      <c r="N12" s="9"/>
      <c r="O12" s="9"/>
      <c r="P12" s="9"/>
      <c r="Q12" s="9">
        <v>867</v>
      </c>
      <c r="R12" s="77">
        <v>4</v>
      </c>
      <c r="S12" s="125">
        <v>606.45647167871164</v>
      </c>
      <c r="U12" s="40">
        <f>$E$27*0.2/(0.01322*A12*A12+0.06088*A12+0.9259)</f>
        <v>606.45647167871164</v>
      </c>
      <c r="V12" s="38"/>
    </row>
    <row r="13" spans="1:22" x14ac:dyDescent="0.25">
      <c r="A13" s="65">
        <v>5</v>
      </c>
      <c r="B13" s="15"/>
      <c r="C13" s="80" t="s">
        <v>79</v>
      </c>
      <c r="D13" s="17">
        <v>33</v>
      </c>
      <c r="E13" s="18" t="s">
        <v>31</v>
      </c>
      <c r="F13" s="19" t="s">
        <v>80</v>
      </c>
      <c r="G13" s="66">
        <v>38.700000000000003</v>
      </c>
      <c r="H13" s="9">
        <v>180</v>
      </c>
      <c r="I13" s="9">
        <v>134</v>
      </c>
      <c r="J13" s="9">
        <v>180</v>
      </c>
      <c r="K13" s="9">
        <v>180</v>
      </c>
      <c r="L13" s="9">
        <v>180</v>
      </c>
      <c r="M13" s="9"/>
      <c r="N13" s="9"/>
      <c r="O13" s="9"/>
      <c r="P13" s="9"/>
      <c r="Q13" s="9">
        <v>854</v>
      </c>
      <c r="R13" s="77">
        <v>5</v>
      </c>
      <c r="S13" s="125">
        <v>536.57098923628905</v>
      </c>
      <c r="U13" s="40">
        <f>$E$27*0.2/(0.01322*A13*A13+0.06088*A13+0.9259)</f>
        <v>536.57098923628905</v>
      </c>
      <c r="V13" s="38"/>
    </row>
    <row r="14" spans="1:22" x14ac:dyDescent="0.25">
      <c r="A14" s="65">
        <v>6</v>
      </c>
      <c r="B14" s="5"/>
      <c r="C14" s="79" t="s">
        <v>81</v>
      </c>
      <c r="D14" s="6" t="s">
        <v>82</v>
      </c>
      <c r="E14" s="7" t="s">
        <v>25</v>
      </c>
      <c r="F14" s="25" t="s">
        <v>74</v>
      </c>
      <c r="G14" s="66">
        <v>65.7</v>
      </c>
      <c r="H14" s="9">
        <v>180</v>
      </c>
      <c r="I14" s="9">
        <v>180</v>
      </c>
      <c r="J14" s="9">
        <v>180</v>
      </c>
      <c r="K14" s="9">
        <v>132</v>
      </c>
      <c r="L14" s="10">
        <v>180</v>
      </c>
      <c r="M14" s="9"/>
      <c r="N14" s="9"/>
      <c r="O14" s="9"/>
      <c r="P14" s="9"/>
      <c r="Q14" s="9">
        <v>852</v>
      </c>
      <c r="R14" s="77">
        <v>6</v>
      </c>
      <c r="S14" s="125">
        <v>473.92903627412147</v>
      </c>
      <c r="U14" s="40">
        <f>$E$27*0.2/(0.01322*A14*A14+0.06088*A14+0.9259)</f>
        <v>473.92903627412147</v>
      </c>
      <c r="V14" s="38"/>
    </row>
    <row r="15" spans="1:22" x14ac:dyDescent="0.25">
      <c r="A15" s="65">
        <v>7</v>
      </c>
      <c r="B15" s="5" t="s">
        <v>37</v>
      </c>
      <c r="C15" s="79" t="s">
        <v>83</v>
      </c>
      <c r="D15" s="6" t="s">
        <v>84</v>
      </c>
      <c r="E15" s="7">
        <v>1</v>
      </c>
      <c r="F15" s="25" t="s">
        <v>32</v>
      </c>
      <c r="G15" s="67">
        <v>17.2</v>
      </c>
      <c r="H15" s="10">
        <v>180</v>
      </c>
      <c r="I15" s="11">
        <v>180</v>
      </c>
      <c r="J15" s="11">
        <v>180</v>
      </c>
      <c r="K15" s="11">
        <v>180</v>
      </c>
      <c r="L15" s="11">
        <v>116</v>
      </c>
      <c r="M15" s="11"/>
      <c r="N15" s="11"/>
      <c r="O15" s="11"/>
      <c r="P15" s="11"/>
      <c r="Q15" s="11">
        <v>836</v>
      </c>
      <c r="R15" s="77">
        <v>7</v>
      </c>
      <c r="S15" s="125">
        <v>418.77350188015043</v>
      </c>
      <c r="U15" s="40">
        <f>$E$27*0.2/(0.01322*A15*A15+0.06088*A15+0.9259)</f>
        <v>418.77350188015043</v>
      </c>
      <c r="V15" s="38"/>
    </row>
    <row r="16" spans="1:22" x14ac:dyDescent="0.25">
      <c r="A16" s="65">
        <v>8</v>
      </c>
      <c r="B16" s="5"/>
      <c r="C16" s="79" t="s">
        <v>85</v>
      </c>
      <c r="D16" s="6" t="s">
        <v>86</v>
      </c>
      <c r="E16" s="7">
        <v>1</v>
      </c>
      <c r="F16" s="25" t="s">
        <v>53</v>
      </c>
      <c r="G16" s="66">
        <v>0</v>
      </c>
      <c r="H16" s="9">
        <v>180</v>
      </c>
      <c r="I16" s="9">
        <v>180</v>
      </c>
      <c r="J16" s="9">
        <v>107</v>
      </c>
      <c r="K16" s="9">
        <v>162</v>
      </c>
      <c r="L16" s="9">
        <v>180</v>
      </c>
      <c r="M16" s="9"/>
      <c r="N16" s="9"/>
      <c r="O16" s="9"/>
      <c r="P16" s="9"/>
      <c r="Q16" s="9">
        <v>809</v>
      </c>
      <c r="R16" s="77">
        <v>8</v>
      </c>
      <c r="S16" s="125">
        <v>370.72712946321855</v>
      </c>
      <c r="U16" s="40">
        <f>$E$27*0.2/(0.01322*A16*A16+0.06088*A16+0.9259)</f>
        <v>370.72712946321855</v>
      </c>
      <c r="V16" s="38"/>
    </row>
    <row r="17" spans="1:22" x14ac:dyDescent="0.25">
      <c r="A17" s="65">
        <v>9</v>
      </c>
      <c r="B17" s="15"/>
      <c r="C17" s="24" t="s">
        <v>87</v>
      </c>
      <c r="D17" s="12" t="s">
        <v>88</v>
      </c>
      <c r="E17" s="13" t="s">
        <v>25</v>
      </c>
      <c r="F17" s="12" t="s">
        <v>89</v>
      </c>
      <c r="G17" s="66">
        <v>0</v>
      </c>
      <c r="H17" s="9">
        <v>151</v>
      </c>
      <c r="I17" s="9">
        <v>110</v>
      </c>
      <c r="J17" s="9">
        <v>180</v>
      </c>
      <c r="K17" s="9">
        <v>180</v>
      </c>
      <c r="L17" s="11">
        <v>180</v>
      </c>
      <c r="M17" s="9"/>
      <c r="N17" s="9"/>
      <c r="O17" s="9"/>
      <c r="P17" s="9"/>
      <c r="Q17" s="9">
        <v>801</v>
      </c>
      <c r="R17" s="77">
        <v>9</v>
      </c>
      <c r="S17" s="125">
        <v>329.11531690140845</v>
      </c>
      <c r="U17" s="40">
        <f>$E$27*0.2/(0.01322*A17*A17+0.06088*A17+0.9259)</f>
        <v>329.11531690140845</v>
      </c>
      <c r="V17" s="40"/>
    </row>
    <row r="18" spans="1:22" x14ac:dyDescent="0.25">
      <c r="A18" s="65">
        <v>10</v>
      </c>
      <c r="B18" s="15"/>
      <c r="C18" s="24" t="s">
        <v>90</v>
      </c>
      <c r="D18" s="12">
        <v>2017</v>
      </c>
      <c r="E18" s="13" t="s">
        <v>31</v>
      </c>
      <c r="F18" s="14" t="s">
        <v>91</v>
      </c>
      <c r="G18" s="66">
        <v>11.1</v>
      </c>
      <c r="H18" s="9">
        <v>180</v>
      </c>
      <c r="I18" s="9">
        <v>177</v>
      </c>
      <c r="J18" s="9">
        <v>90</v>
      </c>
      <c r="K18" s="9">
        <v>151</v>
      </c>
      <c r="L18" s="9">
        <v>180</v>
      </c>
      <c r="M18" s="9"/>
      <c r="N18" s="9"/>
      <c r="O18" s="9"/>
      <c r="P18" s="9"/>
      <c r="Q18" s="9">
        <v>778</v>
      </c>
      <c r="R18" s="77">
        <v>10</v>
      </c>
      <c r="S18" s="125">
        <v>293.16344033325169</v>
      </c>
      <c r="U18" s="40">
        <f>$E$27*0.2/(0.01322*A18*A18+0.06088*A18+0.9259)</f>
        <v>293.16344033325169</v>
      </c>
      <c r="V18" s="40"/>
    </row>
    <row r="19" spans="1:22" x14ac:dyDescent="0.25">
      <c r="A19" s="65">
        <v>11</v>
      </c>
      <c r="B19" s="5"/>
      <c r="C19" s="79" t="s">
        <v>92</v>
      </c>
      <c r="D19" s="6" t="s">
        <v>68</v>
      </c>
      <c r="E19" s="7" t="s">
        <v>25</v>
      </c>
      <c r="F19" s="8" t="s">
        <v>48</v>
      </c>
      <c r="G19" s="68">
        <v>3.2</v>
      </c>
      <c r="H19" s="11">
        <v>116</v>
      </c>
      <c r="I19" s="11">
        <v>139</v>
      </c>
      <c r="J19" s="11">
        <v>180</v>
      </c>
      <c r="K19" s="11">
        <v>155</v>
      </c>
      <c r="L19" s="11">
        <v>180</v>
      </c>
      <c r="M19" s="11"/>
      <c r="N19" s="11"/>
      <c r="O19" s="11"/>
      <c r="P19" s="11"/>
      <c r="Q19" s="11">
        <v>770</v>
      </c>
      <c r="R19" s="77">
        <v>11</v>
      </c>
      <c r="S19" s="125">
        <v>262.1056584877316</v>
      </c>
      <c r="U19" s="40">
        <f>$E$27*0.2/(0.01322*A19*A19+0.06088*A19+0.9259)</f>
        <v>262.1056584877316</v>
      </c>
      <c r="V19" s="40"/>
    </row>
    <row r="20" spans="1:22" x14ac:dyDescent="0.25">
      <c r="A20" s="65">
        <v>12</v>
      </c>
      <c r="B20" s="5" t="s">
        <v>37</v>
      </c>
      <c r="C20" s="79" t="s">
        <v>93</v>
      </c>
      <c r="D20" s="6" t="s">
        <v>94</v>
      </c>
      <c r="E20" s="7" t="s">
        <v>25</v>
      </c>
      <c r="F20" s="25" t="s">
        <v>26</v>
      </c>
      <c r="G20" s="66">
        <v>21.9</v>
      </c>
      <c r="H20" s="9">
        <v>180</v>
      </c>
      <c r="I20" s="9">
        <v>170</v>
      </c>
      <c r="J20" s="9">
        <v>80</v>
      </c>
      <c r="K20" s="9">
        <v>180</v>
      </c>
      <c r="L20" s="9">
        <v>145</v>
      </c>
      <c r="M20" s="9"/>
      <c r="N20" s="9"/>
      <c r="O20" s="9"/>
      <c r="P20" s="9"/>
      <c r="Q20" s="9">
        <v>755</v>
      </c>
      <c r="R20" s="77">
        <v>12</v>
      </c>
      <c r="S20" s="125">
        <v>235.23794008100805</v>
      </c>
      <c r="U20" s="40">
        <f>$E$27*0.2/(0.01322*A20*A20+0.06088*A20+0.9259)</f>
        <v>235.23794008100805</v>
      </c>
      <c r="V20" s="40"/>
    </row>
    <row r="21" spans="1:22" x14ac:dyDescent="0.25">
      <c r="A21" s="65">
        <v>13</v>
      </c>
      <c r="B21" s="15" t="s">
        <v>37</v>
      </c>
      <c r="C21" s="24" t="s">
        <v>95</v>
      </c>
      <c r="D21" s="12" t="s">
        <v>96</v>
      </c>
      <c r="E21" s="13" t="s">
        <v>25</v>
      </c>
      <c r="F21" s="81" t="s">
        <v>97</v>
      </c>
      <c r="G21" s="68">
        <v>6.4</v>
      </c>
      <c r="H21" s="11">
        <v>155</v>
      </c>
      <c r="I21" s="11">
        <v>111</v>
      </c>
      <c r="J21" s="11">
        <v>180</v>
      </c>
      <c r="K21" s="11">
        <v>122</v>
      </c>
      <c r="L21" s="11">
        <v>180</v>
      </c>
      <c r="M21" s="11"/>
      <c r="N21" s="11"/>
      <c r="O21" s="11"/>
      <c r="P21" s="11"/>
      <c r="Q21" s="11">
        <v>748</v>
      </c>
      <c r="R21" s="77">
        <v>13</v>
      </c>
      <c r="S21" s="125">
        <v>211.93869700773374</v>
      </c>
      <c r="U21" s="40">
        <f>$E$27*0.2/(0.01322*A21*A21+0.06088*A21+0.9259)</f>
        <v>211.93869700773374</v>
      </c>
      <c r="V21" s="40"/>
    </row>
    <row r="22" spans="1:22" x14ac:dyDescent="0.25">
      <c r="A22" s="65">
        <v>14</v>
      </c>
      <c r="B22" s="5"/>
      <c r="C22" s="79" t="s">
        <v>98</v>
      </c>
      <c r="D22" s="6" t="s">
        <v>99</v>
      </c>
      <c r="E22" s="7" t="s">
        <v>25</v>
      </c>
      <c r="F22" s="25" t="s">
        <v>100</v>
      </c>
      <c r="G22" s="66">
        <v>30.1</v>
      </c>
      <c r="H22" s="9">
        <v>180</v>
      </c>
      <c r="I22" s="9">
        <v>0</v>
      </c>
      <c r="J22" s="9">
        <v>0</v>
      </c>
      <c r="K22" s="9">
        <v>0</v>
      </c>
      <c r="L22" s="9">
        <v>0</v>
      </c>
      <c r="M22" s="9"/>
      <c r="N22" s="9"/>
      <c r="O22" s="9"/>
      <c r="P22" s="9"/>
      <c r="Q22" s="9">
        <v>180</v>
      </c>
      <c r="R22" s="77">
        <v>14</v>
      </c>
      <c r="S22" s="125">
        <v>191.67196876416122</v>
      </c>
      <c r="U22" s="40">
        <f>$E$27*0.2/(0.01322*A22*A22+0.06088*A22+0.9259)</f>
        <v>191.67196876416122</v>
      </c>
      <c r="V22" s="40"/>
    </row>
    <row r="23" spans="1:22" x14ac:dyDescent="0.25">
      <c r="A23" s="65">
        <v>15</v>
      </c>
      <c r="B23" s="15"/>
      <c r="C23" s="24" t="s">
        <v>101</v>
      </c>
      <c r="D23" s="14" t="s">
        <v>102</v>
      </c>
      <c r="E23" s="16" t="s">
        <v>25</v>
      </c>
      <c r="F23" s="14" t="s">
        <v>103</v>
      </c>
      <c r="G23" s="68">
        <v>13</v>
      </c>
      <c r="H23" s="11">
        <v>37</v>
      </c>
      <c r="I23" s="11">
        <v>0</v>
      </c>
      <c r="J23" s="11">
        <v>0</v>
      </c>
      <c r="K23" s="11">
        <v>0</v>
      </c>
      <c r="L23" s="11">
        <v>0</v>
      </c>
      <c r="M23" s="11"/>
      <c r="N23" s="11"/>
      <c r="O23" s="11"/>
      <c r="P23" s="11"/>
      <c r="Q23" s="11">
        <v>37</v>
      </c>
      <c r="R23" s="77">
        <v>15</v>
      </c>
      <c r="S23" s="125">
        <v>173.98205085590828</v>
      </c>
      <c r="U23" s="40">
        <f>$E$27*0.2/(0.01322*A23*A23+0.06088*A23+0.9259)</f>
        <v>173.98205085590828</v>
      </c>
      <c r="V23" s="40"/>
    </row>
    <row r="25" spans="1:22" x14ac:dyDescent="0.25">
      <c r="A25" s="95" t="s">
        <v>11</v>
      </c>
      <c r="B25" s="95"/>
      <c r="C25" s="95"/>
      <c r="D25" s="95"/>
      <c r="E25" s="38">
        <v>18.100000000000001</v>
      </c>
    </row>
    <row r="26" spans="1:22" x14ac:dyDescent="0.25">
      <c r="A26" s="94" t="s">
        <v>17</v>
      </c>
      <c r="B26" s="95"/>
      <c r="C26" s="95"/>
      <c r="D26" s="95"/>
      <c r="E26" s="38">
        <v>3509.3</v>
      </c>
    </row>
    <row r="27" spans="1:22" x14ac:dyDescent="0.25">
      <c r="A27" s="95" t="s">
        <v>10</v>
      </c>
      <c r="B27" s="95"/>
      <c r="C27" s="95"/>
      <c r="D27" s="95"/>
      <c r="E27" s="69">
        <f>SUM(G9:G23)+E25*A23+E26</f>
        <v>4187.3999999999996</v>
      </c>
      <c r="G27" s="70"/>
    </row>
    <row r="29" spans="1:22" x14ac:dyDescent="0.25">
      <c r="E29" s="45"/>
      <c r="G29" s="70"/>
    </row>
  </sheetData>
  <mergeCells count="22"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B7:B8"/>
    <mergeCell ref="D7:D8"/>
    <mergeCell ref="A25:D25"/>
    <mergeCell ref="A27:D27"/>
    <mergeCell ref="G7:G8"/>
    <mergeCell ref="S7:S8"/>
    <mergeCell ref="A7:A8"/>
    <mergeCell ref="C7:C8"/>
    <mergeCell ref="E7:E8"/>
    <mergeCell ref="F7:F8"/>
    <mergeCell ref="H7:P7"/>
    <mergeCell ref="Q7:Q8"/>
    <mergeCell ref="A26:D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2" zoomScale="110" zoomScaleNormal="110" zoomScalePageLayoutView="110" workbookViewId="0">
      <selection activeCell="L30" sqref="L30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19.42578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118"/>
      <c r="L1" s="118"/>
      <c r="M1" s="118"/>
      <c r="N1" s="118"/>
      <c r="O1" s="118"/>
      <c r="P1" s="118"/>
      <c r="Q1" s="118"/>
      <c r="R1" s="29"/>
      <c r="U1" s="96" t="s">
        <v>14</v>
      </c>
      <c r="V1" s="96" t="s">
        <v>15</v>
      </c>
    </row>
    <row r="2" spans="1:22" ht="15.75" x14ac:dyDescent="0.25">
      <c r="K2" s="119"/>
      <c r="L2" s="119"/>
      <c r="M2" s="119"/>
      <c r="N2" s="119"/>
      <c r="O2" s="119"/>
      <c r="P2" s="119"/>
      <c r="Q2" s="119"/>
      <c r="R2" s="30"/>
      <c r="U2" s="96"/>
      <c r="V2" s="96"/>
    </row>
    <row r="3" spans="1:22" ht="15.75" x14ac:dyDescent="0.25">
      <c r="I3" s="119"/>
      <c r="J3" s="119"/>
      <c r="K3" s="119"/>
      <c r="L3" s="119"/>
      <c r="M3" s="119"/>
      <c r="N3" s="119"/>
      <c r="O3" s="119"/>
      <c r="P3" s="119"/>
      <c r="Q3" s="119"/>
      <c r="R3" s="30"/>
      <c r="U3" s="96"/>
      <c r="V3" s="96"/>
    </row>
    <row r="4" spans="1:22" ht="15.75" x14ac:dyDescent="0.25">
      <c r="K4" s="119"/>
      <c r="L4" s="119"/>
      <c r="M4" s="119"/>
      <c r="N4" s="119"/>
      <c r="O4" s="119"/>
      <c r="P4" s="119"/>
      <c r="Q4" s="119"/>
      <c r="R4" s="30"/>
      <c r="U4" s="96"/>
      <c r="V4" s="96"/>
    </row>
    <row r="5" spans="1:22" x14ac:dyDescent="0.25">
      <c r="U5" s="96"/>
      <c r="V5" s="96"/>
    </row>
    <row r="6" spans="1:22" ht="15.75" x14ac:dyDescent="0.25">
      <c r="A6" s="120" t="s">
        <v>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3"/>
      <c r="U6" s="96"/>
      <c r="V6" s="96"/>
    </row>
    <row r="7" spans="1:22" x14ac:dyDescent="0.25">
      <c r="A7" s="109" t="s">
        <v>72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47"/>
      <c r="U7" s="96"/>
      <c r="V7" s="96"/>
    </row>
    <row r="8" spans="1:22" ht="15.75" x14ac:dyDescent="0.25">
      <c r="A8" s="116" t="s">
        <v>13</v>
      </c>
      <c r="B8" s="107" t="s">
        <v>1</v>
      </c>
      <c r="C8" s="107" t="s">
        <v>6</v>
      </c>
      <c r="D8" s="107" t="s">
        <v>2</v>
      </c>
      <c r="E8" s="107" t="s">
        <v>7</v>
      </c>
      <c r="F8" s="86" t="s">
        <v>8</v>
      </c>
      <c r="G8" s="105" t="s">
        <v>4</v>
      </c>
      <c r="H8" s="106"/>
      <c r="I8" s="106"/>
      <c r="J8" s="106"/>
      <c r="K8" s="106"/>
      <c r="L8" s="106"/>
      <c r="M8" s="106"/>
      <c r="N8" s="106"/>
      <c r="O8" s="106"/>
      <c r="P8" s="31"/>
      <c r="Q8" s="113" t="s">
        <v>5</v>
      </c>
      <c r="R8" s="113" t="s">
        <v>12</v>
      </c>
      <c r="S8" s="100" t="s">
        <v>9</v>
      </c>
      <c r="U8" s="96"/>
      <c r="V8" s="96"/>
    </row>
    <row r="9" spans="1:22" ht="15.75" x14ac:dyDescent="0.25">
      <c r="A9" s="117"/>
      <c r="B9" s="108"/>
      <c r="C9" s="108"/>
      <c r="D9" s="108"/>
      <c r="E9" s="108"/>
      <c r="F9" s="87"/>
      <c r="G9" s="32">
        <v>1</v>
      </c>
      <c r="H9" s="32">
        <v>2</v>
      </c>
      <c r="I9" s="32">
        <v>3</v>
      </c>
      <c r="J9" s="32">
        <v>4</v>
      </c>
      <c r="K9" s="32">
        <v>5</v>
      </c>
      <c r="L9" s="32">
        <v>6</v>
      </c>
      <c r="M9" s="32">
        <v>7</v>
      </c>
      <c r="N9" s="32">
        <v>8</v>
      </c>
      <c r="O9" s="32">
        <v>9</v>
      </c>
      <c r="P9" s="32">
        <v>10</v>
      </c>
      <c r="Q9" s="114"/>
      <c r="R9" s="114"/>
      <c r="S9" s="100"/>
      <c r="U9" s="96"/>
      <c r="V9" s="96"/>
    </row>
    <row r="10" spans="1:22" x14ac:dyDescent="0.25">
      <c r="A10" s="71">
        <v>1</v>
      </c>
      <c r="B10" s="25" t="s">
        <v>87</v>
      </c>
      <c r="C10" s="36" t="s">
        <v>88</v>
      </c>
      <c r="D10" s="7" t="s">
        <v>25</v>
      </c>
      <c r="E10" s="37" t="s">
        <v>89</v>
      </c>
      <c r="F10" s="75">
        <v>11.7</v>
      </c>
      <c r="G10" s="9">
        <v>240</v>
      </c>
      <c r="H10" s="9">
        <v>180</v>
      </c>
      <c r="I10" s="9">
        <v>180</v>
      </c>
      <c r="J10" s="9">
        <v>180</v>
      </c>
      <c r="K10" s="9">
        <v>240</v>
      </c>
      <c r="L10" s="9">
        <v>360</v>
      </c>
      <c r="M10" s="9">
        <v>399</v>
      </c>
      <c r="N10" s="9"/>
      <c r="O10" s="9"/>
      <c r="P10" s="9"/>
      <c r="Q10" s="9">
        <v>1779</v>
      </c>
      <c r="R10" s="33">
        <v>1</v>
      </c>
      <c r="S10" s="125">
        <v>769.2</v>
      </c>
      <c r="U10" s="40">
        <f>$D$27*0.2/(0.01322*A10*A10+0.06088*A10+0.9259)</f>
        <v>769.2</v>
      </c>
      <c r="V10" s="38"/>
    </row>
    <row r="11" spans="1:22" ht="15" customHeight="1" x14ac:dyDescent="0.25">
      <c r="A11" s="71">
        <v>2</v>
      </c>
      <c r="B11" s="74" t="s">
        <v>104</v>
      </c>
      <c r="C11" s="36">
        <v>1562</v>
      </c>
      <c r="D11" s="23" t="s">
        <v>31</v>
      </c>
      <c r="E11" s="34" t="s">
        <v>116</v>
      </c>
      <c r="F11" s="66">
        <v>21</v>
      </c>
      <c r="G11" s="9">
        <v>240</v>
      </c>
      <c r="H11" s="9">
        <v>180</v>
      </c>
      <c r="I11" s="9">
        <v>180</v>
      </c>
      <c r="J11" s="9">
        <v>180</v>
      </c>
      <c r="K11" s="9">
        <v>240</v>
      </c>
      <c r="L11" s="9">
        <v>360</v>
      </c>
      <c r="M11" s="9">
        <v>337</v>
      </c>
      <c r="N11" s="9"/>
      <c r="O11" s="9"/>
      <c r="P11" s="9"/>
      <c r="Q11" s="9">
        <v>1717</v>
      </c>
      <c r="R11" s="33">
        <v>2</v>
      </c>
      <c r="S11" s="125">
        <v>698.92961637014571</v>
      </c>
      <c r="U11" s="40">
        <f>$D$27*0.2/(0.01322*A11*A11+0.06088*A11+0.9259)</f>
        <v>698.92961637014571</v>
      </c>
      <c r="V11" s="38"/>
    </row>
    <row r="12" spans="1:22" x14ac:dyDescent="0.25">
      <c r="A12" s="71">
        <v>3</v>
      </c>
      <c r="B12" s="21" t="s">
        <v>105</v>
      </c>
      <c r="C12" s="18">
        <v>706</v>
      </c>
      <c r="D12" s="18" t="s">
        <v>31</v>
      </c>
      <c r="E12" s="34" t="s">
        <v>34</v>
      </c>
      <c r="F12" s="75">
        <v>73.8</v>
      </c>
      <c r="G12" s="9">
        <v>240</v>
      </c>
      <c r="H12" s="22">
        <v>180</v>
      </c>
      <c r="I12" s="22">
        <v>180</v>
      </c>
      <c r="J12" s="22">
        <v>180</v>
      </c>
      <c r="K12" s="22">
        <v>240</v>
      </c>
      <c r="L12" s="22">
        <v>354</v>
      </c>
      <c r="M12" s="22"/>
      <c r="N12" s="22"/>
      <c r="O12" s="22"/>
      <c r="P12" s="22"/>
      <c r="Q12" s="22">
        <v>1374</v>
      </c>
      <c r="R12" s="33">
        <v>3</v>
      </c>
      <c r="S12" s="125">
        <v>626.62930135557883</v>
      </c>
      <c r="U12" s="40">
        <f>$D$27*0.2/(0.01322*A12*A12+0.06088*A12+0.9259)</f>
        <v>626.62930135557883</v>
      </c>
      <c r="V12" s="38"/>
    </row>
    <row r="13" spans="1:22" x14ac:dyDescent="0.25">
      <c r="A13" s="71">
        <v>4</v>
      </c>
      <c r="B13" s="74" t="s">
        <v>106</v>
      </c>
      <c r="C13" s="36">
        <v>1392</v>
      </c>
      <c r="D13" s="7" t="s">
        <v>31</v>
      </c>
      <c r="E13" s="37" t="s">
        <v>124</v>
      </c>
      <c r="F13" s="66">
        <v>41.8</v>
      </c>
      <c r="G13" s="9">
        <v>240</v>
      </c>
      <c r="H13" s="9">
        <v>180</v>
      </c>
      <c r="I13" s="9">
        <v>180</v>
      </c>
      <c r="J13" s="9">
        <v>180</v>
      </c>
      <c r="K13" s="9">
        <v>240</v>
      </c>
      <c r="L13" s="9">
        <v>344</v>
      </c>
      <c r="M13" s="9"/>
      <c r="N13" s="9"/>
      <c r="O13" s="9"/>
      <c r="P13" s="9"/>
      <c r="Q13" s="9">
        <v>1364</v>
      </c>
      <c r="R13" s="33">
        <v>4</v>
      </c>
      <c r="S13" s="125">
        <v>557.01189045143178</v>
      </c>
      <c r="U13" s="40">
        <f>$D$27*0.2/(0.01322*A13*A13+0.06088*A13+0.9259)</f>
        <v>557.01189045143178</v>
      </c>
      <c r="V13" s="40"/>
    </row>
    <row r="14" spans="1:22" x14ac:dyDescent="0.25">
      <c r="A14" s="71">
        <v>5</v>
      </c>
      <c r="B14" s="21" t="s">
        <v>107</v>
      </c>
      <c r="C14" s="18">
        <v>938</v>
      </c>
      <c r="D14" s="18" t="s">
        <v>28</v>
      </c>
      <c r="E14" s="34" t="s">
        <v>76</v>
      </c>
      <c r="F14" s="66">
        <v>65.400000000000006</v>
      </c>
      <c r="G14" s="9">
        <v>240</v>
      </c>
      <c r="H14" s="9">
        <v>180</v>
      </c>
      <c r="I14" s="9">
        <v>180</v>
      </c>
      <c r="J14" s="9">
        <v>180</v>
      </c>
      <c r="K14" s="9">
        <v>240</v>
      </c>
      <c r="L14" s="9">
        <v>328</v>
      </c>
      <c r="M14" s="9"/>
      <c r="N14" s="9"/>
      <c r="O14" s="9"/>
      <c r="P14" s="9"/>
      <c r="Q14" s="9">
        <v>1348</v>
      </c>
      <c r="R14" s="33">
        <v>5</v>
      </c>
      <c r="S14" s="125">
        <v>492.82419272168124</v>
      </c>
      <c r="U14" s="40">
        <f>$D$27*0.2/(0.01322*A14*A14+0.06088*A14+0.9259)</f>
        <v>492.82419272168124</v>
      </c>
      <c r="V14" s="40"/>
    </row>
    <row r="15" spans="1:22" x14ac:dyDescent="0.25">
      <c r="A15" s="71">
        <v>6</v>
      </c>
      <c r="B15" s="74" t="s">
        <v>108</v>
      </c>
      <c r="C15" s="36">
        <v>2810</v>
      </c>
      <c r="D15" s="7" t="s">
        <v>28</v>
      </c>
      <c r="E15" s="37" t="s">
        <v>20</v>
      </c>
      <c r="F15" s="75">
        <v>86.5</v>
      </c>
      <c r="G15" s="9">
        <v>240</v>
      </c>
      <c r="H15" s="9">
        <v>180</v>
      </c>
      <c r="I15" s="9">
        <v>180</v>
      </c>
      <c r="J15" s="9">
        <v>180</v>
      </c>
      <c r="K15" s="9">
        <v>240</v>
      </c>
      <c r="L15" s="9">
        <v>278</v>
      </c>
      <c r="M15" s="9"/>
      <c r="N15" s="9"/>
      <c r="O15" s="9"/>
      <c r="P15" s="9"/>
      <c r="Q15" s="9">
        <v>1298</v>
      </c>
      <c r="R15" s="33">
        <v>6</v>
      </c>
      <c r="S15" s="125">
        <v>435.28945730292577</v>
      </c>
      <c r="U15" s="40">
        <f>$D$27*0.2/(0.01322*A15*A15+0.06088*A15+0.9259)</f>
        <v>435.28945730292577</v>
      </c>
      <c r="V15" s="40"/>
    </row>
    <row r="16" spans="1:22" x14ac:dyDescent="0.25">
      <c r="A16" s="71">
        <v>7</v>
      </c>
      <c r="B16" s="74" t="s">
        <v>109</v>
      </c>
      <c r="C16" s="36" t="s">
        <v>110</v>
      </c>
      <c r="D16" s="7" t="s">
        <v>31</v>
      </c>
      <c r="E16" s="37" t="s">
        <v>34</v>
      </c>
      <c r="F16" s="75">
        <v>85</v>
      </c>
      <c r="G16" s="9">
        <v>240</v>
      </c>
      <c r="H16" s="9">
        <v>180</v>
      </c>
      <c r="I16" s="9">
        <v>180</v>
      </c>
      <c r="J16" s="9">
        <v>180</v>
      </c>
      <c r="K16" s="9">
        <v>240</v>
      </c>
      <c r="L16" s="9">
        <v>276</v>
      </c>
      <c r="M16" s="9"/>
      <c r="N16" s="9"/>
      <c r="O16" s="9"/>
      <c r="P16" s="9"/>
      <c r="Q16" s="9">
        <v>1296</v>
      </c>
      <c r="R16" s="33">
        <v>7</v>
      </c>
      <c r="S16" s="125">
        <v>384.63077046163698</v>
      </c>
      <c r="U16" s="40">
        <f>$D$27*0.2/(0.01322*A16*A16+0.06088*A16+0.9259)</f>
        <v>384.63077046163698</v>
      </c>
      <c r="V16" s="40"/>
    </row>
    <row r="17" spans="1:22" x14ac:dyDescent="0.25">
      <c r="A17" s="71">
        <v>8</v>
      </c>
      <c r="B17" s="74" t="s">
        <v>111</v>
      </c>
      <c r="C17" s="36">
        <v>1546</v>
      </c>
      <c r="D17" s="7" t="s">
        <v>31</v>
      </c>
      <c r="E17" s="37" t="s">
        <v>112</v>
      </c>
      <c r="F17" s="66">
        <v>31.3</v>
      </c>
      <c r="G17" s="9">
        <v>240</v>
      </c>
      <c r="H17" s="9">
        <v>180</v>
      </c>
      <c r="I17" s="9">
        <v>180</v>
      </c>
      <c r="J17" s="9">
        <v>180</v>
      </c>
      <c r="K17" s="9">
        <v>240</v>
      </c>
      <c r="L17" s="9">
        <v>246</v>
      </c>
      <c r="M17" s="9"/>
      <c r="N17" s="9"/>
      <c r="O17" s="9"/>
      <c r="P17" s="9"/>
      <c r="Q17" s="9">
        <v>1266</v>
      </c>
      <c r="R17" s="33">
        <v>8</v>
      </c>
      <c r="S17" s="125">
        <v>340.50163345167374</v>
      </c>
      <c r="U17" s="40">
        <f>$D$27*0.2/(0.01322*A17*A17+0.06088*A17+0.9259)</f>
        <v>340.50163345167374</v>
      </c>
      <c r="V17" s="40"/>
    </row>
    <row r="18" spans="1:22" x14ac:dyDescent="0.25">
      <c r="A18" s="71">
        <v>9</v>
      </c>
      <c r="B18" s="21" t="s">
        <v>113</v>
      </c>
      <c r="C18" s="72">
        <v>2921</v>
      </c>
      <c r="D18" s="23" t="s">
        <v>31</v>
      </c>
      <c r="E18" s="22" t="s">
        <v>114</v>
      </c>
      <c r="F18" s="75">
        <v>28.6</v>
      </c>
      <c r="G18" s="9">
        <v>240</v>
      </c>
      <c r="H18" s="9">
        <v>104</v>
      </c>
      <c r="I18" s="9">
        <v>180</v>
      </c>
      <c r="J18" s="9">
        <v>180</v>
      </c>
      <c r="K18" s="9">
        <v>177</v>
      </c>
      <c r="L18" s="9"/>
      <c r="M18" s="9"/>
      <c r="N18" s="9"/>
      <c r="O18" s="9"/>
      <c r="P18" s="9"/>
      <c r="Q18" s="9">
        <v>881</v>
      </c>
      <c r="R18" s="33">
        <v>9</v>
      </c>
      <c r="S18" s="125">
        <v>302.28244466800805</v>
      </c>
      <c r="U18" s="40">
        <f>$D$27*0.2/(0.01322*A18*A18+0.06088*A18+0.9259)</f>
        <v>302.28244466800805</v>
      </c>
      <c r="V18" s="40"/>
    </row>
    <row r="19" spans="1:22" x14ac:dyDescent="0.25">
      <c r="A19" s="71">
        <v>10</v>
      </c>
      <c r="B19" s="21" t="s">
        <v>115</v>
      </c>
      <c r="C19" s="73">
        <v>816</v>
      </c>
      <c r="D19" s="18" t="s">
        <v>28</v>
      </c>
      <c r="E19" s="34" t="s">
        <v>116</v>
      </c>
      <c r="F19" s="76">
        <v>31</v>
      </c>
      <c r="G19" s="22">
        <v>240</v>
      </c>
      <c r="H19" s="22">
        <v>180</v>
      </c>
      <c r="I19" s="22">
        <v>145</v>
      </c>
      <c r="J19" s="22">
        <v>135</v>
      </c>
      <c r="K19" s="22">
        <v>145</v>
      </c>
      <c r="L19" s="22"/>
      <c r="M19" s="22"/>
      <c r="N19" s="22"/>
      <c r="O19" s="22"/>
      <c r="P19" s="22"/>
      <c r="Q19" s="22">
        <v>845</v>
      </c>
      <c r="R19" s="33">
        <v>10</v>
      </c>
      <c r="S19" s="125">
        <v>269.26173556901318</v>
      </c>
      <c r="U19" s="40">
        <f>$D$27*0.2/(0.01322*A19*A19+0.06088*A19+0.9259)</f>
        <v>269.26173556901318</v>
      </c>
      <c r="V19" s="40"/>
    </row>
    <row r="20" spans="1:22" x14ac:dyDescent="0.25">
      <c r="A20" s="71">
        <v>11</v>
      </c>
      <c r="B20" s="21" t="s">
        <v>117</v>
      </c>
      <c r="C20" s="23" t="s">
        <v>118</v>
      </c>
      <c r="D20" s="7">
        <v>1</v>
      </c>
      <c r="E20" s="37" t="s">
        <v>34</v>
      </c>
      <c r="F20" s="66">
        <v>28</v>
      </c>
      <c r="G20" s="9">
        <v>240</v>
      </c>
      <c r="H20" s="9">
        <v>84</v>
      </c>
      <c r="I20" s="9">
        <v>180</v>
      </c>
      <c r="J20" s="9">
        <v>95</v>
      </c>
      <c r="K20" s="9">
        <v>240</v>
      </c>
      <c r="L20" s="9"/>
      <c r="M20" s="9"/>
      <c r="N20" s="9"/>
      <c r="O20" s="9"/>
      <c r="P20" s="9"/>
      <c r="Q20" s="9">
        <v>839</v>
      </c>
      <c r="R20" s="33">
        <v>11</v>
      </c>
      <c r="S20" s="125">
        <v>240.73610415623435</v>
      </c>
      <c r="U20" s="40">
        <f>$D$27*0.2/(0.01322*A20*A20+0.06088*A20+0.9259)</f>
        <v>240.73610415623435</v>
      </c>
      <c r="V20" s="40"/>
    </row>
    <row r="21" spans="1:22" ht="15" customHeight="1" x14ac:dyDescent="0.25">
      <c r="A21" s="71">
        <v>12</v>
      </c>
      <c r="B21" s="21" t="s">
        <v>119</v>
      </c>
      <c r="C21" s="18">
        <v>66</v>
      </c>
      <c r="D21" s="18" t="s">
        <v>31</v>
      </c>
      <c r="E21" s="34" t="s">
        <v>48</v>
      </c>
      <c r="F21" s="66">
        <v>21</v>
      </c>
      <c r="G21" s="9">
        <v>240</v>
      </c>
      <c r="H21" s="9">
        <v>120</v>
      </c>
      <c r="I21" s="9">
        <v>180</v>
      </c>
      <c r="J21" s="9">
        <v>0</v>
      </c>
      <c r="K21" s="9">
        <v>240</v>
      </c>
      <c r="L21" s="9"/>
      <c r="M21" s="9"/>
      <c r="N21" s="9"/>
      <c r="O21" s="9"/>
      <c r="P21" s="9"/>
      <c r="Q21" s="9">
        <v>780</v>
      </c>
      <c r="R21" s="33">
        <v>12</v>
      </c>
      <c r="S21" s="125">
        <v>216.05891903127406</v>
      </c>
      <c r="U21" s="40">
        <f>$D$27*0.2/(0.01322*A21*A21+0.06088*A21+0.9259)</f>
        <v>216.05891903127406</v>
      </c>
      <c r="V21" s="40"/>
    </row>
    <row r="22" spans="1:22" x14ac:dyDescent="0.25">
      <c r="A22" s="71">
        <v>13</v>
      </c>
      <c r="B22" s="74" t="s">
        <v>120</v>
      </c>
      <c r="C22" s="36" t="s">
        <v>121</v>
      </c>
      <c r="D22" s="7" t="s">
        <v>25</v>
      </c>
      <c r="E22" s="37" t="s">
        <v>122</v>
      </c>
      <c r="F22" s="66">
        <v>4.5</v>
      </c>
      <c r="G22" s="9">
        <v>136</v>
      </c>
      <c r="H22" s="9">
        <v>180</v>
      </c>
      <c r="I22" s="9">
        <v>180</v>
      </c>
      <c r="J22" s="9">
        <v>43</v>
      </c>
      <c r="K22" s="9">
        <v>240</v>
      </c>
      <c r="L22" s="9"/>
      <c r="M22" s="9"/>
      <c r="N22" s="9"/>
      <c r="O22" s="9"/>
      <c r="P22" s="9"/>
      <c r="Q22" s="9">
        <v>779</v>
      </c>
      <c r="R22" s="33">
        <v>13</v>
      </c>
      <c r="S22" s="125">
        <v>194.65927035672351</v>
      </c>
      <c r="U22" s="40">
        <f>$D$27*0.2/(0.01322*A22*A22+0.06088*A22+0.9259)</f>
        <v>194.65927035672351</v>
      </c>
      <c r="V22" s="40"/>
    </row>
    <row r="23" spans="1:22" ht="15" customHeight="1" x14ac:dyDescent="0.25">
      <c r="A23" s="71">
        <v>14</v>
      </c>
      <c r="B23" s="21" t="s">
        <v>123</v>
      </c>
      <c r="C23" s="18">
        <v>4</v>
      </c>
      <c r="D23" s="18" t="s">
        <v>25</v>
      </c>
      <c r="E23" s="34" t="s">
        <v>122</v>
      </c>
      <c r="F23" s="66">
        <v>14</v>
      </c>
      <c r="G23" s="9">
        <v>66</v>
      </c>
      <c r="H23" s="9">
        <v>0</v>
      </c>
      <c r="I23" s="9">
        <v>0</v>
      </c>
      <c r="J23" s="9">
        <v>0</v>
      </c>
      <c r="K23" s="9">
        <v>0</v>
      </c>
      <c r="L23" s="9"/>
      <c r="M23" s="9"/>
      <c r="N23" s="9"/>
      <c r="O23" s="9"/>
      <c r="P23" s="9"/>
      <c r="Q23" s="9">
        <v>66</v>
      </c>
      <c r="R23" s="33">
        <v>14</v>
      </c>
      <c r="S23" s="125">
        <v>176.04489465228161</v>
      </c>
      <c r="U23" s="40">
        <f>$D$27*0.2/(0.01322*A23*A23+0.06088*A23+0.9259)</f>
        <v>176.04489465228161</v>
      </c>
      <c r="V23" s="40"/>
    </row>
    <row r="25" spans="1:22" x14ac:dyDescent="0.25">
      <c r="A25" s="95" t="s">
        <v>11</v>
      </c>
      <c r="B25" s="95"/>
      <c r="C25" s="95"/>
      <c r="D25" s="38">
        <v>29.2</v>
      </c>
    </row>
    <row r="26" spans="1:22" ht="15.75" x14ac:dyDescent="0.25">
      <c r="A26" s="94" t="s">
        <v>16</v>
      </c>
      <c r="B26" s="95"/>
      <c r="C26" s="95"/>
      <c r="D26" s="38">
        <v>2893.6</v>
      </c>
    </row>
    <row r="27" spans="1:22" x14ac:dyDescent="0.25">
      <c r="A27" s="95" t="s">
        <v>10</v>
      </c>
      <c r="B27" s="95"/>
      <c r="C27" s="95"/>
      <c r="D27" s="38">
        <f>SUM(F10:F23)+D25*A23+D26</f>
        <v>3846</v>
      </c>
    </row>
    <row r="30" spans="1:22" x14ac:dyDescent="0.25">
      <c r="D30" s="45"/>
    </row>
  </sheetData>
  <mergeCells count="21"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  <mergeCell ref="A25:C25"/>
    <mergeCell ref="A27:C27"/>
    <mergeCell ref="A8:A9"/>
    <mergeCell ref="B8:B9"/>
    <mergeCell ref="D8:D9"/>
    <mergeCell ref="A26:C26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2018-09-24T14:17:06Z</dcterms:modified>
</cp:coreProperties>
</file>