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65" windowWidth="25605" windowHeight="14580"/>
  </bookViews>
  <sheets>
    <sheet name="F-1-A" sheetId="1" r:id="rId1"/>
    <sheet name="F-1-B" sheetId="2" r:id="rId2"/>
    <sheet name="F-1-C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7" i="2" l="1"/>
  <c r="V46" i="2"/>
  <c r="V39" i="2"/>
  <c r="V38" i="2"/>
  <c r="V33" i="2"/>
  <c r="V32" i="2"/>
  <c r="W63" i="1" l="1"/>
  <c r="W62" i="1"/>
  <c r="W49" i="1"/>
  <c r="W50" i="1"/>
  <c r="W41" i="1"/>
  <c r="W40" i="1"/>
  <c r="W14" i="1"/>
  <c r="W13" i="1"/>
  <c r="E83" i="1" l="1"/>
  <c r="V78" i="1" s="1"/>
  <c r="D39" i="3"/>
  <c r="U35" i="3" s="1"/>
  <c r="E62" i="2"/>
  <c r="U24" i="3" l="1"/>
  <c r="U12" i="3"/>
  <c r="U19" i="3"/>
  <c r="U17" i="3"/>
  <c r="U18" i="3"/>
  <c r="U10" i="3"/>
  <c r="U15" i="3"/>
  <c r="U29" i="3"/>
  <c r="U22" i="3"/>
  <c r="U31" i="3"/>
  <c r="U11" i="3"/>
  <c r="U28" i="3"/>
  <c r="U26" i="3"/>
  <c r="U27" i="3"/>
  <c r="U30" i="3"/>
  <c r="U25" i="3"/>
  <c r="U16" i="3"/>
  <c r="U23" i="3"/>
  <c r="U14" i="3"/>
  <c r="U33" i="3"/>
  <c r="U20" i="3"/>
  <c r="U21" i="3"/>
  <c r="U34" i="3"/>
  <c r="U13" i="3"/>
  <c r="U32" i="3"/>
  <c r="U54" i="2"/>
  <c r="U56" i="2"/>
  <c r="U57" i="2"/>
  <c r="U58" i="2"/>
  <c r="U24" i="2"/>
  <c r="U47" i="2"/>
  <c r="U25" i="2"/>
  <c r="U46" i="2"/>
  <c r="U40" i="2"/>
  <c r="U27" i="2"/>
  <c r="U48" i="2"/>
  <c r="U16" i="2"/>
  <c r="U38" i="2"/>
  <c r="U15" i="2"/>
  <c r="U45" i="2"/>
  <c r="U29" i="2"/>
  <c r="U50" i="2"/>
  <c r="U23" i="2"/>
  <c r="U53" i="2"/>
  <c r="U21" i="2"/>
  <c r="U10" i="2"/>
  <c r="U44" i="2"/>
  <c r="U12" i="2"/>
  <c r="U31" i="2"/>
  <c r="U52" i="2"/>
  <c r="U30" i="2"/>
  <c r="U9" i="2"/>
  <c r="U28" i="2"/>
  <c r="U43" i="2"/>
  <c r="U14" i="2"/>
  <c r="U32" i="2"/>
  <c r="U51" i="2"/>
  <c r="U13" i="2"/>
  <c r="U34" i="2"/>
  <c r="U37" i="2"/>
  <c r="U18" i="2"/>
  <c r="U35" i="2"/>
  <c r="U19" i="2"/>
  <c r="U49" i="2"/>
  <c r="U36" i="2"/>
  <c r="U20" i="2"/>
  <c r="U39" i="2"/>
  <c r="U11" i="2"/>
  <c r="U26" i="2"/>
  <c r="U55" i="2"/>
  <c r="U22" i="2"/>
  <c r="U42" i="2"/>
  <c r="U17" i="2"/>
  <c r="U33" i="2"/>
  <c r="U41" i="2"/>
  <c r="V68" i="1"/>
  <c r="V70" i="1"/>
  <c r="V29" i="1"/>
  <c r="V71" i="1"/>
  <c r="V41" i="1"/>
  <c r="V11" i="1"/>
  <c r="V36" i="1"/>
  <c r="V12" i="1"/>
  <c r="V38" i="1"/>
  <c r="V40" i="1"/>
  <c r="V73" i="1"/>
  <c r="V72" i="1"/>
  <c r="V61" i="1"/>
  <c r="V39" i="1"/>
  <c r="V76" i="1"/>
  <c r="V18" i="1"/>
  <c r="V50" i="1"/>
  <c r="V59" i="1"/>
  <c r="V27" i="1"/>
  <c r="V77" i="1"/>
  <c r="V20" i="1"/>
  <c r="V52" i="1"/>
  <c r="V57" i="1"/>
  <c r="V25" i="1"/>
  <c r="V22" i="1"/>
  <c r="V54" i="1"/>
  <c r="V55" i="1"/>
  <c r="V23" i="1"/>
  <c r="V24" i="1"/>
  <c r="V56" i="1"/>
  <c r="V45" i="1"/>
  <c r="V34" i="1"/>
  <c r="V66" i="1"/>
  <c r="V43" i="1"/>
  <c r="V10" i="1"/>
  <c r="V26" i="1"/>
  <c r="V42" i="1"/>
  <c r="V58" i="1"/>
  <c r="V74" i="1"/>
  <c r="V69" i="1"/>
  <c r="V53" i="1"/>
  <c r="V37" i="1"/>
  <c r="V21" i="1"/>
  <c r="V13" i="1"/>
  <c r="V28" i="1"/>
  <c r="V44" i="1"/>
  <c r="V60" i="1"/>
  <c r="V67" i="1"/>
  <c r="V51" i="1"/>
  <c r="V35" i="1"/>
  <c r="V19" i="1"/>
  <c r="V14" i="1"/>
  <c r="V30" i="1"/>
  <c r="V46" i="1"/>
  <c r="V62" i="1"/>
  <c r="V65" i="1"/>
  <c r="V49" i="1"/>
  <c r="V33" i="1"/>
  <c r="V17" i="1"/>
  <c r="V9" i="1"/>
  <c r="V16" i="1"/>
  <c r="V32" i="1"/>
  <c r="V48" i="1"/>
  <c r="V64" i="1"/>
  <c r="V63" i="1"/>
  <c r="V47" i="1"/>
  <c r="V31" i="1"/>
  <c r="V15" i="1"/>
  <c r="V75" i="1"/>
</calcChain>
</file>

<file path=xl/sharedStrings.xml><?xml version="1.0" encoding="utf-8"?>
<sst xmlns="http://schemas.openxmlformats.org/spreadsheetml/2006/main" count="560" uniqueCount="290">
  <si>
    <t>ПРОТОКОЛ</t>
  </si>
  <si>
    <t>участник</t>
  </si>
  <si>
    <t>разряд</t>
  </si>
  <si>
    <t>Команда, регион</t>
  </si>
  <si>
    <t>туры</t>
  </si>
  <si>
    <t>сумма</t>
  </si>
  <si>
    <t>FAI</t>
  </si>
  <si>
    <t>команда, регион</t>
  </si>
  <si>
    <t>Рейтинг спортсмена</t>
  </si>
  <si>
    <t>Рейтинговый результат</t>
  </si>
  <si>
    <t>Рейтинг соревнований</t>
  </si>
  <si>
    <t xml:space="preserve">Элементарный рейтинг </t>
  </si>
  <si>
    <t>Место</t>
  </si>
  <si>
    <t>№</t>
  </si>
  <si>
    <t>Предварительный расчет рейтингового результата</t>
  </si>
  <si>
    <t>Расчет рейтингового результата для поделенных мест</t>
  </si>
  <si>
    <t>30-31</t>
  </si>
  <si>
    <r>
      <rPr>
        <sz val="11"/>
        <color theme="1"/>
        <rFont val="Calibri"/>
        <family val="2"/>
        <charset val="204"/>
      </rPr>
      <t>Δ</t>
    </r>
    <r>
      <rPr>
        <sz val="12.1"/>
        <color theme="1"/>
        <rFont val="Calibri"/>
        <family val="2"/>
      </rPr>
      <t>R</t>
    </r>
  </si>
  <si>
    <r>
      <rPr>
        <sz val="11"/>
        <color theme="1"/>
        <rFont val="Calibri"/>
        <family val="2"/>
        <charset val="204"/>
      </rPr>
      <t>Δ</t>
    </r>
    <r>
      <rPr>
        <sz val="9.9"/>
        <color theme="1"/>
        <rFont val="Calibri"/>
        <family val="2"/>
      </rPr>
      <t>R</t>
    </r>
  </si>
  <si>
    <t>Корнушенко Александр</t>
  </si>
  <si>
    <t>МС</t>
  </si>
  <si>
    <t>Московская область</t>
  </si>
  <si>
    <t>Налоев Алим</t>
  </si>
  <si>
    <t>КБР</t>
  </si>
  <si>
    <t>Косоножкин Михаил</t>
  </si>
  <si>
    <t>ЗМС</t>
  </si>
  <si>
    <t>Ростовская область</t>
  </si>
  <si>
    <t>Горский Антон</t>
  </si>
  <si>
    <t>МСМК</t>
  </si>
  <si>
    <t>Москва</t>
  </si>
  <si>
    <t>Поляев Валерий</t>
  </si>
  <si>
    <t>Татарстан</t>
  </si>
  <si>
    <t>Тетерин Михаил</t>
  </si>
  <si>
    <t>Московская обл.</t>
  </si>
  <si>
    <t>Ломов Михаил</t>
  </si>
  <si>
    <t>Ярославская область</t>
  </si>
  <si>
    <t>Буцневич Игорь</t>
  </si>
  <si>
    <t>КМС</t>
  </si>
  <si>
    <t>Самарская область</t>
  </si>
  <si>
    <t>Макаров Сергей</t>
  </si>
  <si>
    <t>г.Москва</t>
  </si>
  <si>
    <t>Фролов Максим</t>
  </si>
  <si>
    <t>Нижегородская обл.</t>
  </si>
  <si>
    <t>ю</t>
  </si>
  <si>
    <t>Санкин Вячеслав</t>
  </si>
  <si>
    <t>3641А</t>
  </si>
  <si>
    <t>Вологодская область</t>
  </si>
  <si>
    <t>Хорошев Павел</t>
  </si>
  <si>
    <t>Кочкарев Михаил</t>
  </si>
  <si>
    <t xml:space="preserve">Кантипайло Евгений </t>
  </si>
  <si>
    <t>0641А</t>
  </si>
  <si>
    <t>Санкин Евгений</t>
  </si>
  <si>
    <t>Рязанцев Алексей</t>
  </si>
  <si>
    <t>0286А</t>
  </si>
  <si>
    <t>Евдокимов Алексей</t>
  </si>
  <si>
    <t>625А</t>
  </si>
  <si>
    <t>Марзоев Игорь</t>
  </si>
  <si>
    <t>637А</t>
  </si>
  <si>
    <t>РСО Алания</t>
  </si>
  <si>
    <t>Евдокимов Юрий</t>
  </si>
  <si>
    <t>Козырев Сергей</t>
  </si>
  <si>
    <t>0132-2</t>
  </si>
  <si>
    <t>Осипов Артемий</t>
  </si>
  <si>
    <t>4172А</t>
  </si>
  <si>
    <t>Сидоркин Антон</t>
  </si>
  <si>
    <t>1814А</t>
  </si>
  <si>
    <t>Нижегородская область.</t>
  </si>
  <si>
    <t>Агафонов Сергей</t>
  </si>
  <si>
    <t>2082А</t>
  </si>
  <si>
    <t>Алтайский край</t>
  </si>
  <si>
    <t>Небукин Марк</t>
  </si>
  <si>
    <t>3726А</t>
  </si>
  <si>
    <t>Буренок Сергей</t>
  </si>
  <si>
    <t>1565А</t>
  </si>
  <si>
    <t>Скориков Сергей</t>
  </si>
  <si>
    <t>Красноярский край</t>
  </si>
  <si>
    <t>Бардин Владимир</t>
  </si>
  <si>
    <t>925А</t>
  </si>
  <si>
    <t>Рязанская область</t>
  </si>
  <si>
    <t>Верховцев Дмитрий</t>
  </si>
  <si>
    <t>0519А</t>
  </si>
  <si>
    <t>Алиев Эльдар</t>
  </si>
  <si>
    <t>Шмыгля Максим</t>
  </si>
  <si>
    <t>2461А</t>
  </si>
  <si>
    <t>Челябинская обл.</t>
  </si>
  <si>
    <t xml:space="preserve">Малахов Григорий </t>
  </si>
  <si>
    <t>4153А</t>
  </si>
  <si>
    <t>Ковалёв Сергей</t>
  </si>
  <si>
    <t>3230А</t>
  </si>
  <si>
    <t>Корнушенко Софья</t>
  </si>
  <si>
    <t>1800А</t>
  </si>
  <si>
    <t>Филатов Павел</t>
  </si>
  <si>
    <t>0387А</t>
  </si>
  <si>
    <t>Бурятия</t>
  </si>
  <si>
    <t>Пригара Михаил</t>
  </si>
  <si>
    <t>0301А</t>
  </si>
  <si>
    <t>Ленинградская  область</t>
  </si>
  <si>
    <t>Шмыгля Кирилл</t>
  </si>
  <si>
    <t>3599А</t>
  </si>
  <si>
    <t>Евсюков Сергей</t>
  </si>
  <si>
    <t>Титов Юрий</t>
  </si>
  <si>
    <t>Пермский кр.</t>
  </si>
  <si>
    <t>Мкртчян Гарри</t>
  </si>
  <si>
    <t>Волгоградская область</t>
  </si>
  <si>
    <t>Налоев Андрей</t>
  </si>
  <si>
    <t>Кох Владислав</t>
  </si>
  <si>
    <t>Башкортостан</t>
  </si>
  <si>
    <t>Ничипорук Александр</t>
  </si>
  <si>
    <t>Тульская область</t>
  </si>
  <si>
    <t>Олесов Платон</t>
  </si>
  <si>
    <t>3213А</t>
  </si>
  <si>
    <t>Громов Сергей</t>
  </si>
  <si>
    <t>Кузнецов Михаил</t>
  </si>
  <si>
    <t>3904А</t>
  </si>
  <si>
    <t>Евсюков Вадим</t>
  </si>
  <si>
    <t>1251А</t>
  </si>
  <si>
    <t>Остраухова Эвелина</t>
  </si>
  <si>
    <t>2095А</t>
  </si>
  <si>
    <t>Юрченко Александр.</t>
  </si>
  <si>
    <t>1691А</t>
  </si>
  <si>
    <t>Панченко Андрей</t>
  </si>
  <si>
    <t>0262А</t>
  </si>
  <si>
    <t>Владимирская обл.</t>
  </si>
  <si>
    <t>Вареник Дарья</t>
  </si>
  <si>
    <t>4156А</t>
  </si>
  <si>
    <t>Ищенко Александр</t>
  </si>
  <si>
    <t>4243А</t>
  </si>
  <si>
    <t>Дрёмов Евгений</t>
  </si>
  <si>
    <t>3610А</t>
  </si>
  <si>
    <t>Хорошев Алексей</t>
  </si>
  <si>
    <t>Чекотин Максим</t>
  </si>
  <si>
    <t>222А</t>
  </si>
  <si>
    <t>Щербаков Александр</t>
  </si>
  <si>
    <t>Жеруков Самир</t>
  </si>
  <si>
    <t>3681А</t>
  </si>
  <si>
    <t>Кох Олег</t>
  </si>
  <si>
    <t>Петухов Кирилл</t>
  </si>
  <si>
    <t>4311А</t>
  </si>
  <si>
    <t>Ломов Николай</t>
  </si>
  <si>
    <t>Коротков Ярослав</t>
  </si>
  <si>
    <t>4041А</t>
  </si>
  <si>
    <t>Кравченко Кирилл</t>
  </si>
  <si>
    <t>4269А</t>
  </si>
  <si>
    <t>Ставропольский край.</t>
  </si>
  <si>
    <t>Добрыднев Геннадий.</t>
  </si>
  <si>
    <t>Ульбашев Мухаммат</t>
  </si>
  <si>
    <t>3670А</t>
  </si>
  <si>
    <t>Анохин Леонид</t>
  </si>
  <si>
    <t>Мухамедьянов Искандер</t>
  </si>
  <si>
    <t>3673А</t>
  </si>
  <si>
    <t>Унажоков Ислам</t>
  </si>
  <si>
    <t>3683А</t>
  </si>
  <si>
    <t>Мазурин Матвей</t>
  </si>
  <si>
    <t>4169А</t>
  </si>
  <si>
    <t>Каноков Кантемир</t>
  </si>
  <si>
    <t>4253А</t>
  </si>
  <si>
    <t>Плотников Степан</t>
  </si>
  <si>
    <t>3958А</t>
  </si>
  <si>
    <t>Анисимов Никита</t>
  </si>
  <si>
    <t>С-Петербург</t>
  </si>
  <si>
    <t>Иркутская область</t>
  </si>
  <si>
    <t>Курабцев Владимир</t>
  </si>
  <si>
    <t>1469А</t>
  </si>
  <si>
    <t>Крым</t>
  </si>
  <si>
    <t>Афанасьев Валерий</t>
  </si>
  <si>
    <t>Булатов Альберт</t>
  </si>
  <si>
    <t>Махмутов Ильнур</t>
  </si>
  <si>
    <t>0542А</t>
  </si>
  <si>
    <t>Хузиев Радик</t>
  </si>
  <si>
    <t>Дегтярёв Сергей</t>
  </si>
  <si>
    <t>Ростовская область.</t>
  </si>
  <si>
    <t>Малютин Виктор</t>
  </si>
  <si>
    <t>0272А</t>
  </si>
  <si>
    <t>Краснодарский край</t>
  </si>
  <si>
    <t>Ломов Сергей</t>
  </si>
  <si>
    <t>Ярославская область.</t>
  </si>
  <si>
    <t>Чепкасов Алексей</t>
  </si>
  <si>
    <t>Московская область.</t>
  </si>
  <si>
    <t>Зубаков Сергей</t>
  </si>
  <si>
    <t>Норин Сергей</t>
  </si>
  <si>
    <t>Пермский край</t>
  </si>
  <si>
    <t>Доронин Андрей</t>
  </si>
  <si>
    <t>861А</t>
  </si>
  <si>
    <t>Филиппов Алексей</t>
  </si>
  <si>
    <t>617А</t>
  </si>
  <si>
    <t xml:space="preserve">Кустарников Сергей </t>
  </si>
  <si>
    <t>Грацианский Никита</t>
  </si>
  <si>
    <t>1471А</t>
  </si>
  <si>
    <t>Гайнибашаров Владимир</t>
  </si>
  <si>
    <t>Свердловская область</t>
  </si>
  <si>
    <t>Летов Геннадий</t>
  </si>
  <si>
    <t>3760А</t>
  </si>
  <si>
    <t>Рябов Владислав</t>
  </si>
  <si>
    <t>3716А</t>
  </si>
  <si>
    <t>Пензенская область</t>
  </si>
  <si>
    <t>Мещеряков Алексей</t>
  </si>
  <si>
    <t>264А</t>
  </si>
  <si>
    <t>Горбач Григорий</t>
  </si>
  <si>
    <t>Ломов Павел</t>
  </si>
  <si>
    <t>Солодов Максим</t>
  </si>
  <si>
    <t>Бурдов Алексей</t>
  </si>
  <si>
    <t>Дайдиев Камил</t>
  </si>
  <si>
    <t>1274А</t>
  </si>
  <si>
    <t>Владимирская область.</t>
  </si>
  <si>
    <t>Рыбченков Анатолий</t>
  </si>
  <si>
    <t>Егоров Александр</t>
  </si>
  <si>
    <t>0273А</t>
  </si>
  <si>
    <t>Нижегородская область</t>
  </si>
  <si>
    <t>Горячев Виталий</t>
  </si>
  <si>
    <t>Обухов Илья</t>
  </si>
  <si>
    <t>0539А</t>
  </si>
  <si>
    <t>Краснодарский край.</t>
  </si>
  <si>
    <t>Гусаков Дмитрий</t>
  </si>
  <si>
    <t>262А</t>
  </si>
  <si>
    <t>Богданов Владислав</t>
  </si>
  <si>
    <t>0414А</t>
  </si>
  <si>
    <t>3604А</t>
  </si>
  <si>
    <t>Московская обл</t>
  </si>
  <si>
    <t>Татаренко Анастасия</t>
  </si>
  <si>
    <t>3965А</t>
  </si>
  <si>
    <t>Усейнов Тимур</t>
  </si>
  <si>
    <t>Милюткин Александр</t>
  </si>
  <si>
    <t>Самарская область.</t>
  </si>
  <si>
    <t>Кузнецов Владислав</t>
  </si>
  <si>
    <t>257А</t>
  </si>
  <si>
    <t>Новиков Александр</t>
  </si>
  <si>
    <t>Татаренко Андрей</t>
  </si>
  <si>
    <t>Хребтов Андрей</t>
  </si>
  <si>
    <t>Трибунский Лев</t>
  </si>
  <si>
    <t>Волгоградская область.</t>
  </si>
  <si>
    <t>Лунев Олег</t>
  </si>
  <si>
    <t>3731А</t>
  </si>
  <si>
    <t>Нестеренко Илья</t>
  </si>
  <si>
    <t>3722А</t>
  </si>
  <si>
    <t>Овчаренко Максим</t>
  </si>
  <si>
    <t>4312А</t>
  </si>
  <si>
    <t>Муравцев Алексадр</t>
  </si>
  <si>
    <t>626А</t>
  </si>
  <si>
    <t>Катаев Владимир</t>
  </si>
  <si>
    <t>0266А</t>
  </si>
  <si>
    <t>Тихомиров Ярослав</t>
  </si>
  <si>
    <t>4126А</t>
  </si>
  <si>
    <t>Добринский Юрий</t>
  </si>
  <si>
    <t>Калужская область</t>
  </si>
  <si>
    <t>5-6</t>
  </si>
  <si>
    <t>32-33</t>
  </si>
  <si>
    <t>41-42</t>
  </si>
  <si>
    <t>54-55</t>
  </si>
  <si>
    <t>24-25</t>
  </si>
  <si>
    <t>38-39</t>
  </si>
  <si>
    <t>Михайленко Александр</t>
  </si>
  <si>
    <t>Савухин Сергей</t>
  </si>
  <si>
    <t>Вязов Александр</t>
  </si>
  <si>
    <t>Кудряшов Олег</t>
  </si>
  <si>
    <t>1883А</t>
  </si>
  <si>
    <t>Назаров Александр</t>
  </si>
  <si>
    <t>Таланов Алексей</t>
  </si>
  <si>
    <t>Ивановская обл.</t>
  </si>
  <si>
    <t>Муштуков Валентин</t>
  </si>
  <si>
    <t>С. Петербург</t>
  </si>
  <si>
    <t>Яковенко Леонид</t>
  </si>
  <si>
    <t>Дроздов Александр</t>
  </si>
  <si>
    <t>Лукинов Виталий</t>
  </si>
  <si>
    <t>336А</t>
  </si>
  <si>
    <t>Иванов Владимир И.</t>
  </si>
  <si>
    <t>235А</t>
  </si>
  <si>
    <t>Ставропольский край</t>
  </si>
  <si>
    <t>Чучукалов Леонид</t>
  </si>
  <si>
    <t>555А</t>
  </si>
  <si>
    <t>Кайчук Артур</t>
  </si>
  <si>
    <t>Кузнецов Олег</t>
  </si>
  <si>
    <t>263А</t>
  </si>
  <si>
    <t>Рёхин Николай</t>
  </si>
  <si>
    <t>Савухина Лариса</t>
  </si>
  <si>
    <t>546А</t>
  </si>
  <si>
    <t>Некрасов Алексей</t>
  </si>
  <si>
    <t>Ардеев Сергей</t>
  </si>
  <si>
    <t>Карпов Алексей</t>
  </si>
  <si>
    <t>Морозов Александр</t>
  </si>
  <si>
    <t>Перчук Юрий</t>
  </si>
  <si>
    <t>Ленинградская обл.</t>
  </si>
  <si>
    <t>Лысенков Виктор</t>
  </si>
  <si>
    <t>592А</t>
  </si>
  <si>
    <t>Галактионов Леонид</t>
  </si>
  <si>
    <t>Климакова Елизавета</t>
  </si>
  <si>
    <t>1255А</t>
  </si>
  <si>
    <t>Першин Владимир</t>
  </si>
  <si>
    <t>2-й этап Кубка России по авиамодельному спорту</t>
  </si>
  <si>
    <t xml:space="preserve">                 2-й этап Кубка России по авиамодельному спорту</t>
  </si>
  <si>
    <t xml:space="preserve">2-й этап Кубка России по авиамодельному 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</si>
</sst>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sz val="11"/>
      <name val="Times New Roman Cyr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.1"/>
      <color theme="1"/>
      <name val="Calibri"/>
      <family val="2"/>
    </font>
    <font>
      <sz val="9.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/>
    <xf numFmtId="0" fontId="1" fillId="3" borderId="9" xfId="0" applyFont="1" applyFill="1" applyBorder="1"/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0" borderId="6" xfId="0" applyFont="1" applyFill="1" applyBorder="1"/>
    <xf numFmtId="0" fontId="1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1" fillId="0" borderId="9" xfId="0" applyFont="1" applyFill="1" applyBorder="1"/>
    <xf numFmtId="0" fontId="7" fillId="3" borderId="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2" borderId="9" xfId="0" applyFont="1" applyFill="1" applyBorder="1"/>
    <xf numFmtId="0" fontId="11" fillId="0" borderId="9" xfId="0" applyFont="1" applyBorder="1"/>
    <xf numFmtId="0" fontId="11" fillId="0" borderId="9" xfId="0" applyFont="1" applyFill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/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0" fillId="0" borderId="9" xfId="0" applyBorder="1"/>
    <xf numFmtId="164" fontId="0" fillId="0" borderId="9" xfId="0" applyNumberFormat="1" applyBorder="1"/>
    <xf numFmtId="0" fontId="7" fillId="0" borderId="9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3" borderId="0" xfId="0" applyNumberFormat="1" applyFont="1" applyFill="1" applyBorder="1" applyAlignment="1">
      <alignment wrapText="1"/>
    </xf>
    <xf numFmtId="49" fontId="11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/>
    <xf numFmtId="0" fontId="11" fillId="0" borderId="0" xfId="0" applyFont="1" applyBorder="1"/>
    <xf numFmtId="0" fontId="11" fillId="0" borderId="0" xfId="0" applyFont="1" applyFill="1" applyBorder="1"/>
    <xf numFmtId="164" fontId="0" fillId="0" borderId="0" xfId="0" applyNumberFormat="1" applyBorder="1"/>
    <xf numFmtId="2" fontId="0" fillId="0" borderId="9" xfId="0" applyNumberFormat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center" wrapText="1"/>
    </xf>
    <xf numFmtId="164" fontId="11" fillId="3" borderId="9" xfId="0" applyNumberFormat="1" applyFont="1" applyFill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/>
    <xf numFmtId="0" fontId="7" fillId="0" borderId="6" xfId="0" applyFont="1" applyFill="1" applyBorder="1"/>
    <xf numFmtId="164" fontId="7" fillId="3" borderId="9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/>
    </xf>
    <xf numFmtId="164" fontId="0" fillId="0" borderId="0" xfId="0" applyNumberFormat="1"/>
    <xf numFmtId="0" fontId="1" fillId="3" borderId="10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center" wrapText="1"/>
    </xf>
    <xf numFmtId="164" fontId="7" fillId="3" borderId="9" xfId="0" applyNumberFormat="1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16" fillId="0" borderId="9" xfId="0" applyFont="1" applyFill="1" applyBorder="1"/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/>
    <xf numFmtId="49" fontId="1" fillId="3" borderId="9" xfId="0" applyNumberFormat="1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0" fontId="7" fillId="3" borderId="11" xfId="0" applyFont="1" applyFill="1" applyBorder="1" applyAlignment="1">
      <alignment horizontal="left" vertical="center" wrapText="1"/>
    </xf>
    <xf numFmtId="49" fontId="7" fillId="3" borderId="9" xfId="0" applyNumberFormat="1" applyFont="1" applyFill="1" applyBorder="1" applyAlignment="1">
      <alignment horizontal="left"/>
    </xf>
    <xf numFmtId="49" fontId="7" fillId="3" borderId="9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distributed" wrapText="1"/>
    </xf>
    <xf numFmtId="0" fontId="1" fillId="0" borderId="3" xfId="0" applyFont="1" applyBorder="1" applyAlignment="1">
      <alignment horizontal="center" vertical="distributed" wrapText="1"/>
    </xf>
    <xf numFmtId="0" fontId="1" fillId="0" borderId="8" xfId="0" applyFont="1" applyBorder="1" applyAlignment="1">
      <alignment horizontal="center" vertical="distributed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distributed" textRotation="90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distributed" textRotation="90" wrapText="1"/>
    </xf>
    <xf numFmtId="0" fontId="0" fillId="0" borderId="11" xfId="0" applyBorder="1" applyAlignment="1">
      <alignment horizontal="center" vertical="distributed" textRotation="90" wrapText="1"/>
    </xf>
    <xf numFmtId="0" fontId="0" fillId="0" borderId="8" xfId="0" applyBorder="1" applyAlignment="1">
      <alignment horizontal="center" vertical="distributed" textRotation="90" wrapText="1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abSelected="1" topLeftCell="A4" zoomScale="115" zoomScaleNormal="115" zoomScalePageLayoutView="90" workbookViewId="0">
      <selection activeCell="A7" sqref="A7:A8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8.42578125" customWidth="1"/>
    <col min="5" max="5" width="9.28515625" customWidth="1"/>
    <col min="6" max="6" width="27.28515625" customWidth="1"/>
    <col min="7" max="7" width="12.7109375" customWidth="1"/>
    <col min="8" max="17" width="4.28515625" customWidth="1"/>
    <col min="18" max="19" width="7.85546875" customWidth="1"/>
    <col min="20" max="20" width="13.7109375" customWidth="1"/>
    <col min="21" max="21" width="9.140625" customWidth="1"/>
    <col min="22" max="22" width="7.42578125" customWidth="1"/>
    <col min="23" max="23" width="9.140625" customWidth="1"/>
  </cols>
  <sheetData>
    <row r="1" spans="1:23" ht="15" customHeight="1" x14ac:dyDescent="0.25">
      <c r="L1" s="113"/>
      <c r="M1" s="113"/>
      <c r="N1" s="113"/>
      <c r="O1" s="113"/>
      <c r="P1" s="113"/>
      <c r="Q1" s="113"/>
      <c r="R1" s="113"/>
      <c r="S1" s="2"/>
      <c r="V1" s="110" t="s">
        <v>14</v>
      </c>
      <c r="W1" s="110" t="s">
        <v>15</v>
      </c>
    </row>
    <row r="2" spans="1:23" x14ac:dyDescent="0.25">
      <c r="L2" s="113"/>
      <c r="M2" s="113"/>
      <c r="N2" s="113"/>
      <c r="O2" s="113"/>
      <c r="P2" s="113"/>
      <c r="Q2" s="113"/>
      <c r="R2" s="113"/>
      <c r="S2" s="2"/>
      <c r="V2" s="110"/>
      <c r="W2" s="110"/>
    </row>
    <row r="3" spans="1:23" x14ac:dyDescent="0.25">
      <c r="L3" s="113"/>
      <c r="M3" s="113"/>
      <c r="N3" s="113"/>
      <c r="O3" s="113"/>
      <c r="P3" s="113"/>
      <c r="Q3" s="113"/>
      <c r="R3" s="113"/>
      <c r="S3" s="2"/>
      <c r="V3" s="110"/>
      <c r="W3" s="110"/>
    </row>
    <row r="4" spans="1:23" x14ac:dyDescent="0.25">
      <c r="L4" s="113"/>
      <c r="M4" s="113"/>
      <c r="N4" s="113"/>
      <c r="O4" s="113"/>
      <c r="P4" s="113"/>
      <c r="Q4" s="113"/>
      <c r="R4" s="113"/>
      <c r="S4" s="2"/>
      <c r="V4" s="110"/>
      <c r="W4" s="110"/>
    </row>
    <row r="5" spans="1:23" x14ac:dyDescent="0.25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27"/>
      <c r="V5" s="110"/>
      <c r="W5" s="110"/>
    </row>
    <row r="6" spans="1:23" x14ac:dyDescent="0.25">
      <c r="A6" s="112" t="s">
        <v>288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45"/>
      <c r="V6" s="110"/>
      <c r="W6" s="110"/>
    </row>
    <row r="7" spans="1:23" ht="15.75" customHeight="1" x14ac:dyDescent="0.25">
      <c r="A7" s="102" t="s">
        <v>13</v>
      </c>
      <c r="B7" s="114"/>
      <c r="C7" s="104" t="s">
        <v>1</v>
      </c>
      <c r="D7" s="104" t="s">
        <v>6</v>
      </c>
      <c r="E7" s="104" t="s">
        <v>2</v>
      </c>
      <c r="F7" s="104" t="s">
        <v>3</v>
      </c>
      <c r="G7" s="100" t="s">
        <v>8</v>
      </c>
      <c r="H7" s="106" t="s">
        <v>4</v>
      </c>
      <c r="I7" s="107"/>
      <c r="J7" s="107"/>
      <c r="K7" s="107"/>
      <c r="L7" s="107"/>
      <c r="M7" s="107"/>
      <c r="N7" s="107"/>
      <c r="O7" s="107"/>
      <c r="P7" s="107"/>
      <c r="Q7" s="107"/>
      <c r="R7" s="104" t="s">
        <v>5</v>
      </c>
      <c r="S7" s="104" t="s">
        <v>12</v>
      </c>
      <c r="T7" s="99" t="s">
        <v>9</v>
      </c>
      <c r="V7" s="110"/>
      <c r="W7" s="110"/>
    </row>
    <row r="8" spans="1:23" ht="15.75" customHeight="1" x14ac:dyDescent="0.25">
      <c r="A8" s="103"/>
      <c r="B8" s="115"/>
      <c r="C8" s="105"/>
      <c r="D8" s="105"/>
      <c r="E8" s="105"/>
      <c r="F8" s="105"/>
      <c r="G8" s="101"/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4">
        <v>10</v>
      </c>
      <c r="R8" s="105"/>
      <c r="S8" s="105"/>
      <c r="T8" s="99"/>
      <c r="V8" s="110"/>
      <c r="W8" s="110"/>
    </row>
    <row r="9" spans="1:23" x14ac:dyDescent="0.25">
      <c r="A9" s="49">
        <v>1</v>
      </c>
      <c r="B9" s="21"/>
      <c r="C9" s="26" t="s">
        <v>19</v>
      </c>
      <c r="D9" s="43">
        <v>1985</v>
      </c>
      <c r="E9" s="7" t="s">
        <v>20</v>
      </c>
      <c r="F9" s="50" t="s">
        <v>21</v>
      </c>
      <c r="G9" s="64">
        <v>28.8</v>
      </c>
      <c r="H9" s="9">
        <v>240</v>
      </c>
      <c r="I9" s="9">
        <v>180</v>
      </c>
      <c r="J9" s="9">
        <v>180</v>
      </c>
      <c r="K9" s="9">
        <v>180</v>
      </c>
      <c r="L9" s="9">
        <v>240</v>
      </c>
      <c r="M9" s="9">
        <v>360</v>
      </c>
      <c r="N9" s="9">
        <v>480</v>
      </c>
      <c r="O9" s="28"/>
      <c r="P9" s="28"/>
      <c r="Q9" s="28"/>
      <c r="R9" s="28">
        <v>1860</v>
      </c>
      <c r="S9" s="95">
        <v>1</v>
      </c>
      <c r="T9" s="41">
        <v>1035.1200000000001</v>
      </c>
      <c r="V9" s="41">
        <f t="shared" ref="V9:V40" si="0">$E$83*0.2/(0.01322*A9*A9+0.06088*A9+0.9259)</f>
        <v>1035.1200000000001</v>
      </c>
      <c r="W9" s="41"/>
    </row>
    <row r="10" spans="1:23" x14ac:dyDescent="0.25">
      <c r="A10" s="49">
        <v>2</v>
      </c>
      <c r="B10" s="21"/>
      <c r="C10" s="26" t="s">
        <v>22</v>
      </c>
      <c r="D10" s="24">
        <v>1483</v>
      </c>
      <c r="E10" s="24" t="s">
        <v>20</v>
      </c>
      <c r="F10" s="23" t="s">
        <v>23</v>
      </c>
      <c r="G10" s="64">
        <v>29.8</v>
      </c>
      <c r="H10" s="9">
        <v>240</v>
      </c>
      <c r="I10" s="9">
        <v>180</v>
      </c>
      <c r="J10" s="9">
        <v>180</v>
      </c>
      <c r="K10" s="9">
        <v>180</v>
      </c>
      <c r="L10" s="9">
        <v>240</v>
      </c>
      <c r="M10" s="9">
        <v>360</v>
      </c>
      <c r="N10" s="9">
        <v>473</v>
      </c>
      <c r="O10" s="28"/>
      <c r="P10" s="28"/>
      <c r="Q10" s="28"/>
      <c r="R10" s="28">
        <v>1853</v>
      </c>
      <c r="S10" s="95">
        <v>2</v>
      </c>
      <c r="T10" s="41">
        <v>940.55645410434897</v>
      </c>
      <c r="V10" s="41">
        <f t="shared" si="0"/>
        <v>940.55645410434897</v>
      </c>
      <c r="W10" s="41"/>
    </row>
    <row r="11" spans="1:23" x14ac:dyDescent="0.25">
      <c r="A11" s="49">
        <v>3</v>
      </c>
      <c r="B11" s="21"/>
      <c r="C11" s="26" t="s">
        <v>24</v>
      </c>
      <c r="D11" s="43">
        <v>373</v>
      </c>
      <c r="E11" s="7" t="s">
        <v>25</v>
      </c>
      <c r="F11" s="50" t="s">
        <v>26</v>
      </c>
      <c r="G11" s="65">
        <v>69.900000000000006</v>
      </c>
      <c r="H11" s="9">
        <v>240</v>
      </c>
      <c r="I11" s="9">
        <v>180</v>
      </c>
      <c r="J11" s="9">
        <v>180</v>
      </c>
      <c r="K11" s="9">
        <v>180</v>
      </c>
      <c r="L11" s="9">
        <v>240</v>
      </c>
      <c r="M11" s="9">
        <v>360</v>
      </c>
      <c r="N11" s="9">
        <v>295</v>
      </c>
      <c r="O11" s="28"/>
      <c r="P11" s="28"/>
      <c r="Q11" s="28"/>
      <c r="R11" s="28">
        <v>1675</v>
      </c>
      <c r="S11" s="95">
        <v>3</v>
      </c>
      <c r="T11" s="41">
        <v>843.2612095933265</v>
      </c>
      <c r="V11" s="41">
        <f t="shared" si="0"/>
        <v>843.2612095933265</v>
      </c>
      <c r="W11" s="41"/>
    </row>
    <row r="12" spans="1:23" x14ac:dyDescent="0.25">
      <c r="A12" s="49">
        <v>4</v>
      </c>
      <c r="B12" s="21"/>
      <c r="C12" s="9" t="s">
        <v>27</v>
      </c>
      <c r="D12" s="44">
        <v>485</v>
      </c>
      <c r="E12" s="18" t="s">
        <v>28</v>
      </c>
      <c r="F12" s="36" t="s">
        <v>29</v>
      </c>
      <c r="G12" s="64">
        <v>86.3</v>
      </c>
      <c r="H12" s="9">
        <v>240</v>
      </c>
      <c r="I12" s="9">
        <v>180</v>
      </c>
      <c r="J12" s="9">
        <v>180</v>
      </c>
      <c r="K12" s="9">
        <v>180</v>
      </c>
      <c r="L12" s="9">
        <v>240</v>
      </c>
      <c r="M12" s="9">
        <v>352</v>
      </c>
      <c r="N12" s="9"/>
      <c r="O12" s="28"/>
      <c r="P12" s="28"/>
      <c r="Q12" s="28"/>
      <c r="R12" s="28">
        <v>1372</v>
      </c>
      <c r="S12" s="95">
        <v>4</v>
      </c>
      <c r="T12" s="41">
        <v>749.57637551233233</v>
      </c>
      <c r="V12" s="41">
        <f t="shared" si="0"/>
        <v>749.57637551233233</v>
      </c>
      <c r="W12" s="41"/>
    </row>
    <row r="13" spans="1:23" x14ac:dyDescent="0.25">
      <c r="A13" s="49">
        <v>5</v>
      </c>
      <c r="B13" s="21"/>
      <c r="C13" s="9" t="s">
        <v>30</v>
      </c>
      <c r="D13" s="44">
        <v>32</v>
      </c>
      <c r="E13" s="18" t="s">
        <v>28</v>
      </c>
      <c r="F13" s="36" t="s">
        <v>31</v>
      </c>
      <c r="G13" s="65">
        <v>39.200000000000003</v>
      </c>
      <c r="H13" s="9">
        <v>240</v>
      </c>
      <c r="I13" s="9">
        <v>180</v>
      </c>
      <c r="J13" s="9">
        <v>180</v>
      </c>
      <c r="K13" s="9">
        <v>180</v>
      </c>
      <c r="L13" s="9">
        <v>240</v>
      </c>
      <c r="M13" s="9">
        <v>281</v>
      </c>
      <c r="N13" s="9"/>
      <c r="O13" s="28"/>
      <c r="P13" s="28"/>
      <c r="Q13" s="28"/>
      <c r="R13" s="28">
        <v>1301</v>
      </c>
      <c r="S13" s="95" t="s">
        <v>244</v>
      </c>
      <c r="T13" s="41">
        <v>624.48583035197044</v>
      </c>
      <c r="V13" s="41">
        <f t="shared" si="0"/>
        <v>663.19835981547931</v>
      </c>
      <c r="W13" s="41">
        <f>SUM(V13+V14)/2</f>
        <v>624.48583035197044</v>
      </c>
    </row>
    <row r="14" spans="1:23" x14ac:dyDescent="0.25">
      <c r="A14" s="49">
        <v>6</v>
      </c>
      <c r="B14" s="21"/>
      <c r="C14" s="9" t="s">
        <v>32</v>
      </c>
      <c r="D14" s="44">
        <v>1558</v>
      </c>
      <c r="E14" s="18" t="s">
        <v>20</v>
      </c>
      <c r="F14" s="36" t="s">
        <v>33</v>
      </c>
      <c r="G14" s="64">
        <v>23.2</v>
      </c>
      <c r="H14" s="9">
        <v>240</v>
      </c>
      <c r="I14" s="9">
        <v>180</v>
      </c>
      <c r="J14" s="9">
        <v>180</v>
      </c>
      <c r="K14" s="9">
        <v>180</v>
      </c>
      <c r="L14" s="9">
        <v>240</v>
      </c>
      <c r="M14" s="9">
        <v>281</v>
      </c>
      <c r="N14" s="9"/>
      <c r="O14" s="28"/>
      <c r="P14" s="28"/>
      <c r="Q14" s="28"/>
      <c r="R14" s="28">
        <v>1301</v>
      </c>
      <c r="S14" s="95" t="s">
        <v>244</v>
      </c>
      <c r="T14" s="41">
        <v>624.48583035197044</v>
      </c>
      <c r="V14" s="41">
        <f t="shared" si="0"/>
        <v>585.77330088846145</v>
      </c>
      <c r="W14" s="41">
        <f>SUM(V13+V14)/2</f>
        <v>624.48583035197044</v>
      </c>
    </row>
    <row r="15" spans="1:23" x14ac:dyDescent="0.25">
      <c r="A15" s="49">
        <v>7</v>
      </c>
      <c r="B15" s="21"/>
      <c r="C15" s="26" t="s">
        <v>34</v>
      </c>
      <c r="D15" s="43">
        <v>2534</v>
      </c>
      <c r="E15" s="7" t="s">
        <v>20</v>
      </c>
      <c r="F15" s="50" t="s">
        <v>35</v>
      </c>
      <c r="G15" s="64">
        <v>46.6</v>
      </c>
      <c r="H15" s="9">
        <v>240</v>
      </c>
      <c r="I15" s="9">
        <v>180</v>
      </c>
      <c r="J15" s="9">
        <v>180</v>
      </c>
      <c r="K15" s="9">
        <v>180</v>
      </c>
      <c r="L15" s="9">
        <v>240</v>
      </c>
      <c r="M15" s="9">
        <v>273</v>
      </c>
      <c r="N15" s="9"/>
      <c r="O15" s="28"/>
      <c r="P15" s="28"/>
      <c r="Q15" s="28"/>
      <c r="R15" s="28">
        <v>1293</v>
      </c>
      <c r="S15" s="95">
        <v>7</v>
      </c>
      <c r="T15" s="41">
        <v>517.6014081126491</v>
      </c>
      <c r="V15" s="41">
        <f t="shared" si="0"/>
        <v>517.6014081126491</v>
      </c>
      <c r="W15" s="41"/>
    </row>
    <row r="16" spans="1:23" x14ac:dyDescent="0.25">
      <c r="A16" s="49">
        <v>8</v>
      </c>
      <c r="B16" s="21"/>
      <c r="C16" s="23" t="s">
        <v>36</v>
      </c>
      <c r="D16" s="24">
        <v>2473</v>
      </c>
      <c r="E16" s="24" t="s">
        <v>37</v>
      </c>
      <c r="F16" s="23" t="s">
        <v>38</v>
      </c>
      <c r="G16" s="66">
        <v>56</v>
      </c>
      <c r="H16" s="9">
        <v>240</v>
      </c>
      <c r="I16" s="9">
        <v>180</v>
      </c>
      <c r="J16" s="9">
        <v>180</v>
      </c>
      <c r="K16" s="23">
        <v>180</v>
      </c>
      <c r="L16" s="23">
        <v>240</v>
      </c>
      <c r="M16" s="23">
        <v>249</v>
      </c>
      <c r="N16" s="23"/>
      <c r="O16" s="29"/>
      <c r="P16" s="29"/>
      <c r="Q16" s="29"/>
      <c r="R16" s="29">
        <v>1269</v>
      </c>
      <c r="S16" s="95">
        <v>8</v>
      </c>
      <c r="T16" s="41">
        <v>458.21639471983428</v>
      </c>
      <c r="V16" s="41">
        <f t="shared" si="0"/>
        <v>458.21639471983428</v>
      </c>
      <c r="W16" s="41"/>
    </row>
    <row r="17" spans="1:23" x14ac:dyDescent="0.25">
      <c r="A17" s="49">
        <v>9</v>
      </c>
      <c r="B17" s="21"/>
      <c r="C17" s="9" t="s">
        <v>39</v>
      </c>
      <c r="D17" s="44">
        <v>163</v>
      </c>
      <c r="E17" s="18" t="s">
        <v>25</v>
      </c>
      <c r="F17" s="36" t="s">
        <v>40</v>
      </c>
      <c r="G17" s="67">
        <v>67.5</v>
      </c>
      <c r="H17" s="9">
        <v>240</v>
      </c>
      <c r="I17" s="9">
        <v>180</v>
      </c>
      <c r="J17" s="9">
        <v>180</v>
      </c>
      <c r="K17" s="9">
        <v>180</v>
      </c>
      <c r="L17" s="9">
        <v>240</v>
      </c>
      <c r="M17" s="9">
        <v>229</v>
      </c>
      <c r="N17" s="9"/>
      <c r="O17" s="28"/>
      <c r="P17" s="28"/>
      <c r="Q17" s="28"/>
      <c r="R17" s="28">
        <v>1249</v>
      </c>
      <c r="S17" s="95">
        <v>9</v>
      </c>
      <c r="T17" s="41">
        <v>406.78445674044269</v>
      </c>
      <c r="V17" s="41">
        <f t="shared" si="0"/>
        <v>406.78445674044269</v>
      </c>
      <c r="W17" s="41"/>
    </row>
    <row r="18" spans="1:23" x14ac:dyDescent="0.25">
      <c r="A18" s="49">
        <v>10</v>
      </c>
      <c r="B18" s="21"/>
      <c r="C18" s="9" t="s">
        <v>41</v>
      </c>
      <c r="D18" s="44"/>
      <c r="E18" s="18" t="s">
        <v>37</v>
      </c>
      <c r="F18" s="36" t="s">
        <v>42</v>
      </c>
      <c r="G18" s="65">
        <v>37.5</v>
      </c>
      <c r="H18" s="9">
        <v>240</v>
      </c>
      <c r="I18" s="9">
        <v>180</v>
      </c>
      <c r="J18" s="9">
        <v>180</v>
      </c>
      <c r="K18" s="9">
        <v>180</v>
      </c>
      <c r="L18" s="9">
        <v>240</v>
      </c>
      <c r="M18" s="9">
        <v>220</v>
      </c>
      <c r="N18" s="9"/>
      <c r="O18" s="28"/>
      <c r="P18" s="28"/>
      <c r="Q18" s="28"/>
      <c r="R18" s="28">
        <v>1240</v>
      </c>
      <c r="S18" s="95">
        <v>10</v>
      </c>
      <c r="T18" s="41">
        <v>362.3481639654147</v>
      </c>
      <c r="V18" s="41">
        <f t="shared" si="0"/>
        <v>362.3481639654147</v>
      </c>
      <c r="W18" s="41"/>
    </row>
    <row r="19" spans="1:23" x14ac:dyDescent="0.25">
      <c r="A19" s="49">
        <v>11</v>
      </c>
      <c r="B19" s="21" t="s">
        <v>43</v>
      </c>
      <c r="C19" s="37" t="s">
        <v>44</v>
      </c>
      <c r="D19" s="38" t="s">
        <v>45</v>
      </c>
      <c r="E19" s="7">
        <v>2</v>
      </c>
      <c r="F19" s="50" t="s">
        <v>46</v>
      </c>
      <c r="G19" s="65">
        <v>1.8</v>
      </c>
      <c r="H19" s="9">
        <v>240</v>
      </c>
      <c r="I19" s="9">
        <v>180</v>
      </c>
      <c r="J19" s="9">
        <v>180</v>
      </c>
      <c r="K19" s="9">
        <v>180</v>
      </c>
      <c r="L19" s="9">
        <v>240</v>
      </c>
      <c r="M19" s="9">
        <v>219</v>
      </c>
      <c r="N19" s="9"/>
      <c r="O19" s="28"/>
      <c r="P19" s="28"/>
      <c r="Q19" s="28"/>
      <c r="R19" s="28">
        <v>1239</v>
      </c>
      <c r="S19" s="95">
        <v>11</v>
      </c>
      <c r="T19" s="41">
        <v>323.96094141211819</v>
      </c>
      <c r="V19" s="41">
        <f t="shared" si="0"/>
        <v>323.96094141211819</v>
      </c>
      <c r="W19" s="41"/>
    </row>
    <row r="20" spans="1:23" x14ac:dyDescent="0.25">
      <c r="A20" s="49">
        <v>12</v>
      </c>
      <c r="B20" s="21"/>
      <c r="C20" s="23" t="s">
        <v>47</v>
      </c>
      <c r="D20" s="24">
        <v>694</v>
      </c>
      <c r="E20" s="24" t="s">
        <v>28</v>
      </c>
      <c r="F20" s="23" t="s">
        <v>29</v>
      </c>
      <c r="G20" s="64">
        <v>52</v>
      </c>
      <c r="H20" s="9">
        <v>240</v>
      </c>
      <c r="I20" s="9">
        <v>180</v>
      </c>
      <c r="J20" s="9">
        <v>180</v>
      </c>
      <c r="K20" s="9">
        <v>180</v>
      </c>
      <c r="L20" s="9">
        <v>240</v>
      </c>
      <c r="M20" s="9">
        <v>199</v>
      </c>
      <c r="N20" s="9"/>
      <c r="O20" s="28"/>
      <c r="P20" s="28"/>
      <c r="Q20" s="28"/>
      <c r="R20" s="28">
        <v>1219</v>
      </c>
      <c r="S20" s="95">
        <v>12</v>
      </c>
      <c r="T20" s="41">
        <v>290.75261085238225</v>
      </c>
      <c r="V20" s="41">
        <f t="shared" si="0"/>
        <v>290.75261085238225</v>
      </c>
      <c r="W20" s="41"/>
    </row>
    <row r="21" spans="1:23" x14ac:dyDescent="0.25">
      <c r="A21" s="49">
        <v>13</v>
      </c>
      <c r="B21" s="21"/>
      <c r="C21" s="37" t="s">
        <v>48</v>
      </c>
      <c r="D21" s="38">
        <v>170</v>
      </c>
      <c r="E21" s="7" t="s">
        <v>25</v>
      </c>
      <c r="F21" s="50" t="s">
        <v>29</v>
      </c>
      <c r="G21" s="65">
        <v>60.1</v>
      </c>
      <c r="H21" s="9">
        <v>240</v>
      </c>
      <c r="I21" s="9">
        <v>180</v>
      </c>
      <c r="J21" s="9">
        <v>180</v>
      </c>
      <c r="K21" s="9">
        <v>180</v>
      </c>
      <c r="L21" s="9">
        <v>240</v>
      </c>
      <c r="M21" s="9">
        <v>188</v>
      </c>
      <c r="N21" s="9"/>
      <c r="O21" s="28"/>
      <c r="P21" s="28"/>
      <c r="Q21" s="28"/>
      <c r="R21" s="28">
        <v>1208</v>
      </c>
      <c r="S21" s="95">
        <v>13</v>
      </c>
      <c r="T21" s="41">
        <v>261.9548933068794</v>
      </c>
      <c r="V21" s="41">
        <f t="shared" si="0"/>
        <v>261.9548933068794</v>
      </c>
      <c r="W21" s="41"/>
    </row>
    <row r="22" spans="1:23" x14ac:dyDescent="0.25">
      <c r="A22" s="49">
        <v>14</v>
      </c>
      <c r="B22" s="21"/>
      <c r="C22" s="26" t="s">
        <v>49</v>
      </c>
      <c r="D22" s="43" t="s">
        <v>50</v>
      </c>
      <c r="E22" s="7" t="s">
        <v>20</v>
      </c>
      <c r="F22" s="50" t="s">
        <v>26</v>
      </c>
      <c r="G22" s="64">
        <v>4.8</v>
      </c>
      <c r="H22" s="9">
        <v>240</v>
      </c>
      <c r="I22" s="9">
        <v>180</v>
      </c>
      <c r="J22" s="9">
        <v>180</v>
      </c>
      <c r="K22" s="9">
        <v>180</v>
      </c>
      <c r="L22" s="9">
        <v>240</v>
      </c>
      <c r="M22" s="9">
        <v>165</v>
      </c>
      <c r="N22" s="9"/>
      <c r="O22" s="28"/>
      <c r="P22" s="28"/>
      <c r="Q22" s="28"/>
      <c r="R22" s="28">
        <v>1185</v>
      </c>
      <c r="S22" s="95">
        <v>14</v>
      </c>
      <c r="T22" s="41">
        <v>236.90534497200957</v>
      </c>
      <c r="V22" s="41">
        <f t="shared" si="0"/>
        <v>236.90534497200957</v>
      </c>
      <c r="W22" s="41"/>
    </row>
    <row r="23" spans="1:23" x14ac:dyDescent="0.25">
      <c r="A23" s="49">
        <v>15</v>
      </c>
      <c r="B23" s="22"/>
      <c r="C23" s="26" t="s">
        <v>51</v>
      </c>
      <c r="D23" s="43">
        <v>1317</v>
      </c>
      <c r="E23" s="42" t="s">
        <v>20</v>
      </c>
      <c r="F23" s="50" t="s">
        <v>46</v>
      </c>
      <c r="G23" s="65">
        <v>5.2</v>
      </c>
      <c r="H23" s="9">
        <v>240</v>
      </c>
      <c r="I23" s="9">
        <v>180</v>
      </c>
      <c r="J23" s="9">
        <v>180</v>
      </c>
      <c r="K23" s="23">
        <v>180</v>
      </c>
      <c r="L23" s="23">
        <v>240</v>
      </c>
      <c r="M23" s="9">
        <v>161</v>
      </c>
      <c r="N23" s="9"/>
      <c r="O23" s="28"/>
      <c r="P23" s="28"/>
      <c r="Q23" s="28"/>
      <c r="R23" s="28">
        <v>1181</v>
      </c>
      <c r="S23" s="95">
        <v>15</v>
      </c>
      <c r="T23" s="41">
        <v>215.04071796576372</v>
      </c>
      <c r="V23" s="41">
        <f t="shared" si="0"/>
        <v>215.04071796576372</v>
      </c>
      <c r="W23" s="41"/>
    </row>
    <row r="24" spans="1:23" x14ac:dyDescent="0.25">
      <c r="A24" s="49">
        <v>16</v>
      </c>
      <c r="B24" s="21"/>
      <c r="C24" s="37" t="s">
        <v>52</v>
      </c>
      <c r="D24" s="38" t="s">
        <v>53</v>
      </c>
      <c r="E24" s="7" t="s">
        <v>28</v>
      </c>
      <c r="F24" s="50" t="s">
        <v>29</v>
      </c>
      <c r="G24" s="64">
        <v>38</v>
      </c>
      <c r="H24" s="9">
        <v>240</v>
      </c>
      <c r="I24" s="9">
        <v>180</v>
      </c>
      <c r="J24" s="9">
        <v>180</v>
      </c>
      <c r="K24" s="9">
        <v>180</v>
      </c>
      <c r="L24" s="9">
        <v>240</v>
      </c>
      <c r="M24" s="9">
        <v>149</v>
      </c>
      <c r="N24" s="9"/>
      <c r="O24" s="28"/>
      <c r="P24" s="28"/>
      <c r="Q24" s="28"/>
      <c r="R24" s="28">
        <v>1169</v>
      </c>
      <c r="S24" s="95">
        <v>16</v>
      </c>
      <c r="T24" s="41">
        <v>195.88592623431677</v>
      </c>
      <c r="V24" s="41">
        <f t="shared" si="0"/>
        <v>195.88592623431677</v>
      </c>
      <c r="W24" s="41"/>
    </row>
    <row r="25" spans="1:23" x14ac:dyDescent="0.25">
      <c r="A25" s="49">
        <v>17</v>
      </c>
      <c r="B25" s="21"/>
      <c r="C25" s="37" t="s">
        <v>54</v>
      </c>
      <c r="D25" s="38" t="s">
        <v>55</v>
      </c>
      <c r="E25" s="7" t="s">
        <v>20</v>
      </c>
      <c r="F25" s="50" t="s">
        <v>38</v>
      </c>
      <c r="G25" s="64">
        <v>5.2</v>
      </c>
      <c r="H25" s="9">
        <v>240</v>
      </c>
      <c r="I25" s="9">
        <v>180</v>
      </c>
      <c r="J25" s="9">
        <v>180</v>
      </c>
      <c r="K25" s="9">
        <v>180</v>
      </c>
      <c r="L25" s="9">
        <v>240</v>
      </c>
      <c r="M25" s="9">
        <v>110</v>
      </c>
      <c r="N25" s="9"/>
      <c r="O25" s="28"/>
      <c r="P25" s="28"/>
      <c r="Q25" s="28"/>
      <c r="R25" s="28">
        <v>1130</v>
      </c>
      <c r="S25" s="95">
        <v>17</v>
      </c>
      <c r="T25" s="41">
        <v>179.04189959594845</v>
      </c>
      <c r="V25" s="41">
        <f t="shared" si="0"/>
        <v>179.04189959594845</v>
      </c>
      <c r="W25" s="41"/>
    </row>
    <row r="26" spans="1:23" x14ac:dyDescent="0.25">
      <c r="A26" s="49">
        <v>18</v>
      </c>
      <c r="B26" s="21"/>
      <c r="C26" s="23" t="s">
        <v>56</v>
      </c>
      <c r="D26" s="24" t="s">
        <v>57</v>
      </c>
      <c r="E26" s="24" t="s">
        <v>37</v>
      </c>
      <c r="F26" s="23" t="s">
        <v>58</v>
      </c>
      <c r="G26" s="65">
        <v>7.5</v>
      </c>
      <c r="H26" s="9">
        <v>240</v>
      </c>
      <c r="I26" s="9">
        <v>180</v>
      </c>
      <c r="J26" s="9">
        <v>180</v>
      </c>
      <c r="K26" s="9">
        <v>180</v>
      </c>
      <c r="L26" s="9">
        <v>240</v>
      </c>
      <c r="M26" s="9">
        <v>28</v>
      </c>
      <c r="N26" s="9"/>
      <c r="O26" s="28"/>
      <c r="P26" s="28"/>
      <c r="Q26" s="28"/>
      <c r="R26" s="28">
        <v>1048</v>
      </c>
      <c r="S26" s="95">
        <v>18</v>
      </c>
      <c r="T26" s="41">
        <v>164.17394393673612</v>
      </c>
      <c r="V26" s="41">
        <f t="shared" si="0"/>
        <v>164.17394393673612</v>
      </c>
      <c r="W26" s="41"/>
    </row>
    <row r="27" spans="1:23" x14ac:dyDescent="0.25">
      <c r="A27" s="49">
        <v>19</v>
      </c>
      <c r="B27" s="22"/>
      <c r="C27" s="23" t="s">
        <v>59</v>
      </c>
      <c r="D27" s="24">
        <v>155</v>
      </c>
      <c r="E27" s="24" t="s">
        <v>28</v>
      </c>
      <c r="F27" s="23" t="s">
        <v>21</v>
      </c>
      <c r="G27" s="64">
        <v>82.1</v>
      </c>
      <c r="H27" s="9">
        <v>240</v>
      </c>
      <c r="I27" s="9">
        <v>178</v>
      </c>
      <c r="J27" s="9">
        <v>180</v>
      </c>
      <c r="K27" s="9">
        <v>180</v>
      </c>
      <c r="L27" s="9">
        <v>240</v>
      </c>
      <c r="M27" s="9"/>
      <c r="N27" s="9"/>
      <c r="O27" s="28"/>
      <c r="P27" s="28"/>
      <c r="Q27" s="28"/>
      <c r="R27" s="28">
        <v>1018</v>
      </c>
      <c r="S27" s="95">
        <v>19</v>
      </c>
      <c r="T27" s="41">
        <v>151.0013070675007</v>
      </c>
      <c r="V27" s="41">
        <f t="shared" si="0"/>
        <v>151.0013070675007</v>
      </c>
      <c r="W27" s="41"/>
    </row>
    <row r="28" spans="1:23" x14ac:dyDescent="0.25">
      <c r="A28" s="49">
        <v>20</v>
      </c>
      <c r="B28" s="87"/>
      <c r="C28" s="37" t="s">
        <v>60</v>
      </c>
      <c r="D28" s="38" t="s">
        <v>61</v>
      </c>
      <c r="E28" s="7" t="s">
        <v>20</v>
      </c>
      <c r="F28" s="36" t="s">
        <v>29</v>
      </c>
      <c r="G28" s="65">
        <v>23.1</v>
      </c>
      <c r="H28" s="9">
        <v>240</v>
      </c>
      <c r="I28" s="9">
        <v>180</v>
      </c>
      <c r="J28" s="9">
        <v>180</v>
      </c>
      <c r="K28" s="9">
        <v>180</v>
      </c>
      <c r="L28" s="9">
        <v>225</v>
      </c>
      <c r="M28" s="9"/>
      <c r="N28" s="9"/>
      <c r="O28" s="28"/>
      <c r="P28" s="28"/>
      <c r="Q28" s="28"/>
      <c r="R28" s="28">
        <v>1005</v>
      </c>
      <c r="S28" s="95">
        <v>20</v>
      </c>
      <c r="T28" s="41">
        <v>139.28816524254864</v>
      </c>
      <c r="V28" s="41">
        <f t="shared" si="0"/>
        <v>139.28816524254864</v>
      </c>
      <c r="W28" s="41"/>
    </row>
    <row r="29" spans="1:23" x14ac:dyDescent="0.25">
      <c r="A29" s="49">
        <v>21</v>
      </c>
      <c r="B29" s="21" t="s">
        <v>43</v>
      </c>
      <c r="C29" s="9" t="s">
        <v>62</v>
      </c>
      <c r="D29" s="18" t="s">
        <v>63</v>
      </c>
      <c r="E29" s="18">
        <v>2</v>
      </c>
      <c r="F29" s="36" t="s">
        <v>35</v>
      </c>
      <c r="G29" s="64">
        <v>0</v>
      </c>
      <c r="H29" s="9">
        <v>240</v>
      </c>
      <c r="I29" s="9">
        <v>180</v>
      </c>
      <c r="J29" s="9">
        <v>161</v>
      </c>
      <c r="K29" s="9">
        <v>180</v>
      </c>
      <c r="L29" s="9">
        <v>240</v>
      </c>
      <c r="M29" s="9"/>
      <c r="N29" s="9"/>
      <c r="O29" s="28"/>
      <c r="P29" s="28"/>
      <c r="Q29" s="28"/>
      <c r="R29" s="28">
        <v>1001</v>
      </c>
      <c r="S29" s="95">
        <v>21</v>
      </c>
      <c r="T29" s="41">
        <v>128.83600517773573</v>
      </c>
      <c r="V29" s="41">
        <f t="shared" si="0"/>
        <v>128.83600517773573</v>
      </c>
      <c r="W29" s="41"/>
    </row>
    <row r="30" spans="1:23" x14ac:dyDescent="0.25">
      <c r="A30" s="49">
        <v>22</v>
      </c>
      <c r="B30" s="21" t="s">
        <v>43</v>
      </c>
      <c r="C30" s="37" t="s">
        <v>64</v>
      </c>
      <c r="D30" s="38" t="s">
        <v>65</v>
      </c>
      <c r="E30" s="7">
        <v>1</v>
      </c>
      <c r="F30" s="8" t="s">
        <v>66</v>
      </c>
      <c r="G30" s="65">
        <v>16.5</v>
      </c>
      <c r="H30" s="9">
        <v>240</v>
      </c>
      <c r="I30" s="9">
        <v>180</v>
      </c>
      <c r="J30" s="9">
        <v>158</v>
      </c>
      <c r="K30" s="9">
        <v>180</v>
      </c>
      <c r="L30" s="9">
        <v>240</v>
      </c>
      <c r="M30" s="9"/>
      <c r="N30" s="9"/>
      <c r="O30" s="28"/>
      <c r="P30" s="28"/>
      <c r="Q30" s="28"/>
      <c r="R30" s="28">
        <v>998</v>
      </c>
      <c r="S30" s="95">
        <v>22</v>
      </c>
      <c r="T30" s="41">
        <v>119.47726963182183</v>
      </c>
      <c r="V30" s="41">
        <f t="shared" si="0"/>
        <v>119.47726963182183</v>
      </c>
      <c r="W30" s="41"/>
    </row>
    <row r="31" spans="1:23" x14ac:dyDescent="0.25">
      <c r="A31" s="49">
        <v>23</v>
      </c>
      <c r="B31" s="21"/>
      <c r="C31" s="26" t="s">
        <v>67</v>
      </c>
      <c r="D31" s="43" t="s">
        <v>68</v>
      </c>
      <c r="E31" s="42">
        <v>2</v>
      </c>
      <c r="F31" s="8" t="s">
        <v>69</v>
      </c>
      <c r="G31" s="64">
        <v>4.5</v>
      </c>
      <c r="H31" s="9">
        <v>209</v>
      </c>
      <c r="I31" s="9">
        <v>180</v>
      </c>
      <c r="J31" s="9">
        <v>180</v>
      </c>
      <c r="K31" s="9">
        <v>180</v>
      </c>
      <c r="L31" s="9">
        <v>240</v>
      </c>
      <c r="M31" s="9"/>
      <c r="N31" s="9"/>
      <c r="O31" s="28"/>
      <c r="P31" s="28"/>
      <c r="Q31" s="28"/>
      <c r="R31" s="28">
        <v>989</v>
      </c>
      <c r="S31" s="95">
        <v>23</v>
      </c>
      <c r="T31" s="41">
        <v>111.07009803079987</v>
      </c>
      <c r="V31" s="41">
        <f t="shared" si="0"/>
        <v>111.07009803079987</v>
      </c>
      <c r="W31" s="41"/>
    </row>
    <row r="32" spans="1:23" x14ac:dyDescent="0.25">
      <c r="A32" s="49">
        <v>24</v>
      </c>
      <c r="B32" s="21"/>
      <c r="C32" s="26" t="s">
        <v>70</v>
      </c>
      <c r="D32" s="24" t="s">
        <v>71</v>
      </c>
      <c r="E32" s="24">
        <v>2</v>
      </c>
      <c r="F32" s="23" t="s">
        <v>29</v>
      </c>
      <c r="G32" s="65">
        <v>14</v>
      </c>
      <c r="H32" s="9">
        <v>201</v>
      </c>
      <c r="I32" s="9">
        <v>180</v>
      </c>
      <c r="J32" s="9">
        <v>180</v>
      </c>
      <c r="K32" s="9">
        <v>180</v>
      </c>
      <c r="L32" s="9">
        <v>240</v>
      </c>
      <c r="M32" s="9"/>
      <c r="N32" s="9"/>
      <c r="O32" s="28"/>
      <c r="P32" s="28"/>
      <c r="Q32" s="28"/>
      <c r="R32" s="28">
        <v>981</v>
      </c>
      <c r="S32" s="95">
        <v>24</v>
      </c>
      <c r="T32" s="41">
        <v>103.49399204538412</v>
      </c>
      <c r="V32" s="41">
        <f t="shared" si="0"/>
        <v>103.49399204538412</v>
      </c>
      <c r="W32" s="41"/>
    </row>
    <row r="33" spans="1:23" x14ac:dyDescent="0.25">
      <c r="A33" s="49">
        <v>25</v>
      </c>
      <c r="B33" s="21"/>
      <c r="C33" s="9" t="s">
        <v>72</v>
      </c>
      <c r="D33" s="18" t="s">
        <v>73</v>
      </c>
      <c r="E33" s="18" t="s">
        <v>20</v>
      </c>
      <c r="F33" s="36" t="s">
        <v>33</v>
      </c>
      <c r="G33" s="64">
        <v>5.6</v>
      </c>
      <c r="H33" s="9">
        <v>193</v>
      </c>
      <c r="I33" s="9">
        <v>180</v>
      </c>
      <c r="J33" s="9">
        <v>180</v>
      </c>
      <c r="K33" s="9">
        <v>173</v>
      </c>
      <c r="L33" s="9">
        <v>240</v>
      </c>
      <c r="M33" s="9"/>
      <c r="N33" s="9"/>
      <c r="O33" s="28"/>
      <c r="P33" s="28"/>
      <c r="Q33" s="28"/>
      <c r="R33" s="28">
        <v>966</v>
      </c>
      <c r="S33" s="95">
        <v>25</v>
      </c>
      <c r="T33" s="41">
        <v>96.646250373468774</v>
      </c>
      <c r="V33" s="41">
        <f t="shared" si="0"/>
        <v>96.646250373468774</v>
      </c>
      <c r="W33" s="41"/>
    </row>
    <row r="34" spans="1:23" x14ac:dyDescent="0.25">
      <c r="A34" s="49">
        <v>26</v>
      </c>
      <c r="B34" s="21"/>
      <c r="C34" s="23" t="s">
        <v>74</v>
      </c>
      <c r="D34" s="24">
        <v>1987</v>
      </c>
      <c r="E34" s="24" t="s">
        <v>20</v>
      </c>
      <c r="F34" s="23" t="s">
        <v>75</v>
      </c>
      <c r="G34" s="64">
        <v>1.1000000000000001</v>
      </c>
      <c r="H34" s="9">
        <v>184</v>
      </c>
      <c r="I34" s="9">
        <v>180</v>
      </c>
      <c r="J34" s="9">
        <v>180</v>
      </c>
      <c r="K34" s="9">
        <v>180</v>
      </c>
      <c r="L34" s="9">
        <v>240</v>
      </c>
      <c r="M34" s="9"/>
      <c r="N34" s="9"/>
      <c r="O34" s="28"/>
      <c r="P34" s="28"/>
      <c r="Q34" s="28"/>
      <c r="R34" s="28">
        <v>964</v>
      </c>
      <c r="S34" s="95">
        <v>26</v>
      </c>
      <c r="T34" s="41">
        <v>90.439037176182779</v>
      </c>
      <c r="V34" s="41">
        <f t="shared" si="0"/>
        <v>90.439037176182779</v>
      </c>
      <c r="W34" s="41"/>
    </row>
    <row r="35" spans="1:23" x14ac:dyDescent="0.25">
      <c r="A35" s="49">
        <v>27</v>
      </c>
      <c r="B35" s="22"/>
      <c r="C35" s="23" t="s">
        <v>76</v>
      </c>
      <c r="D35" s="24" t="s">
        <v>77</v>
      </c>
      <c r="E35" s="24" t="s">
        <v>20</v>
      </c>
      <c r="F35" s="23" t="s">
        <v>78</v>
      </c>
      <c r="G35" s="64">
        <v>6.1</v>
      </c>
      <c r="H35" s="9">
        <v>240</v>
      </c>
      <c r="I35" s="9">
        <v>180</v>
      </c>
      <c r="J35" s="23">
        <v>180</v>
      </c>
      <c r="K35" s="23">
        <v>180</v>
      </c>
      <c r="L35" s="23">
        <v>182</v>
      </c>
      <c r="M35" s="23"/>
      <c r="N35" s="23"/>
      <c r="O35" s="28"/>
      <c r="P35" s="28"/>
      <c r="Q35" s="28"/>
      <c r="R35" s="28">
        <v>962</v>
      </c>
      <c r="S35" s="95">
        <v>27</v>
      </c>
      <c r="T35" s="41">
        <v>84.796969617532184</v>
      </c>
      <c r="V35" s="41">
        <f t="shared" si="0"/>
        <v>84.796969617532184</v>
      </c>
      <c r="W35" s="41"/>
    </row>
    <row r="36" spans="1:23" x14ac:dyDescent="0.25">
      <c r="A36" s="49">
        <v>28</v>
      </c>
      <c r="B36" s="21"/>
      <c r="C36" s="9" t="s">
        <v>79</v>
      </c>
      <c r="D36" s="44" t="s">
        <v>80</v>
      </c>
      <c r="E36" s="18">
        <v>2</v>
      </c>
      <c r="F36" s="50" t="s">
        <v>29</v>
      </c>
      <c r="G36" s="64">
        <v>46.3</v>
      </c>
      <c r="H36" s="9">
        <v>240</v>
      </c>
      <c r="I36" s="9">
        <v>150</v>
      </c>
      <c r="J36" s="9">
        <v>180</v>
      </c>
      <c r="K36" s="9">
        <v>147</v>
      </c>
      <c r="L36" s="9">
        <v>240</v>
      </c>
      <c r="M36" s="9"/>
      <c r="N36" s="9"/>
      <c r="O36" s="29"/>
      <c r="P36" s="29"/>
      <c r="Q36" s="29"/>
      <c r="R36" s="30">
        <v>957</v>
      </c>
      <c r="S36" s="95">
        <v>28</v>
      </c>
      <c r="T36" s="41">
        <v>79.655129426503393</v>
      </c>
      <c r="V36" s="41">
        <f t="shared" si="0"/>
        <v>79.655129426503393</v>
      </c>
      <c r="W36" s="41"/>
    </row>
    <row r="37" spans="1:23" x14ac:dyDescent="0.25">
      <c r="A37" s="49">
        <v>29</v>
      </c>
      <c r="B37" s="21"/>
      <c r="C37" s="37" t="s">
        <v>81</v>
      </c>
      <c r="D37" s="38">
        <v>1572</v>
      </c>
      <c r="E37" s="7" t="s">
        <v>20</v>
      </c>
      <c r="F37" s="50" t="s">
        <v>29</v>
      </c>
      <c r="G37" s="65">
        <v>8.1</v>
      </c>
      <c r="H37" s="9">
        <v>240</v>
      </c>
      <c r="I37" s="9">
        <v>116</v>
      </c>
      <c r="J37" s="9">
        <v>180</v>
      </c>
      <c r="K37" s="9">
        <v>180</v>
      </c>
      <c r="L37" s="9">
        <v>240</v>
      </c>
      <c r="M37" s="9"/>
      <c r="N37" s="9"/>
      <c r="O37" s="28"/>
      <c r="P37" s="28"/>
      <c r="Q37" s="28"/>
      <c r="R37" s="28">
        <v>956</v>
      </c>
      <c r="S37" s="95">
        <v>29</v>
      </c>
      <c r="T37" s="41">
        <v>74.957420431241246</v>
      </c>
      <c r="V37" s="41">
        <f t="shared" si="0"/>
        <v>74.957420431241246</v>
      </c>
      <c r="W37" s="41"/>
    </row>
    <row r="38" spans="1:23" x14ac:dyDescent="0.25">
      <c r="A38" s="49">
        <v>30</v>
      </c>
      <c r="B38" s="21"/>
      <c r="C38" s="9" t="s">
        <v>82</v>
      </c>
      <c r="D38" s="44" t="s">
        <v>83</v>
      </c>
      <c r="E38" s="18" t="s">
        <v>20</v>
      </c>
      <c r="F38" s="36" t="s">
        <v>84</v>
      </c>
      <c r="G38" s="64">
        <v>18.5</v>
      </c>
      <c r="H38" s="9">
        <v>235</v>
      </c>
      <c r="I38" s="9">
        <v>180</v>
      </c>
      <c r="J38" s="9">
        <v>144</v>
      </c>
      <c r="K38" s="9">
        <v>180</v>
      </c>
      <c r="L38" s="9">
        <v>213</v>
      </c>
      <c r="M38" s="9"/>
      <c r="N38" s="9"/>
      <c r="O38" s="28"/>
      <c r="P38" s="28"/>
      <c r="Q38" s="28"/>
      <c r="R38" s="28">
        <v>952</v>
      </c>
      <c r="S38" s="95">
        <v>30</v>
      </c>
      <c r="T38" s="41">
        <v>70.655208425766034</v>
      </c>
      <c r="V38" s="41">
        <f t="shared" si="0"/>
        <v>70.655208425766034</v>
      </c>
      <c r="W38" s="41"/>
    </row>
    <row r="39" spans="1:23" x14ac:dyDescent="0.25">
      <c r="A39" s="49">
        <v>31</v>
      </c>
      <c r="B39" s="21" t="s">
        <v>43</v>
      </c>
      <c r="C39" s="26" t="s">
        <v>85</v>
      </c>
      <c r="D39" s="43" t="s">
        <v>86</v>
      </c>
      <c r="E39" s="7">
        <v>1</v>
      </c>
      <c r="F39" s="36" t="s">
        <v>35</v>
      </c>
      <c r="G39" s="64">
        <v>16.8</v>
      </c>
      <c r="H39" s="9">
        <v>240</v>
      </c>
      <c r="I39" s="9">
        <v>180</v>
      </c>
      <c r="J39" s="9">
        <v>180</v>
      </c>
      <c r="K39" s="9">
        <v>109</v>
      </c>
      <c r="L39" s="9">
        <v>240</v>
      </c>
      <c r="M39" s="9"/>
      <c r="N39" s="9"/>
      <c r="O39" s="28"/>
      <c r="P39" s="28"/>
      <c r="Q39" s="28"/>
      <c r="R39" s="28">
        <v>949</v>
      </c>
      <c r="S39" s="95">
        <v>31</v>
      </c>
      <c r="T39" s="41">
        <v>66.706191679125638</v>
      </c>
      <c r="V39" s="41">
        <f t="shared" si="0"/>
        <v>66.706191679125638</v>
      </c>
      <c r="W39" s="41"/>
    </row>
    <row r="40" spans="1:23" ht="15" customHeight="1" x14ac:dyDescent="0.25">
      <c r="A40" s="49">
        <v>32</v>
      </c>
      <c r="B40" s="21"/>
      <c r="C40" s="9" t="s">
        <v>87</v>
      </c>
      <c r="D40" s="44" t="s">
        <v>88</v>
      </c>
      <c r="E40" s="18" t="s">
        <v>37</v>
      </c>
      <c r="F40" s="50" t="s">
        <v>26</v>
      </c>
      <c r="G40" s="64">
        <v>3.3</v>
      </c>
      <c r="H40" s="9">
        <v>240</v>
      </c>
      <c r="I40" s="9">
        <v>180</v>
      </c>
      <c r="J40" s="9">
        <v>108</v>
      </c>
      <c r="K40" s="9">
        <v>180</v>
      </c>
      <c r="L40" s="9">
        <v>240</v>
      </c>
      <c r="M40" s="9"/>
      <c r="N40" s="9"/>
      <c r="O40" s="28"/>
      <c r="P40" s="28"/>
      <c r="Q40" s="28"/>
      <c r="R40" s="28">
        <v>948</v>
      </c>
      <c r="S40" s="95" t="s">
        <v>245</v>
      </c>
      <c r="T40" s="41">
        <v>61.399084921258165</v>
      </c>
      <c r="V40" s="41">
        <f t="shared" si="0"/>
        <v>63.073460180582458</v>
      </c>
      <c r="W40" s="41">
        <f>SUM(V40+V41)/2</f>
        <v>61.399084921258165</v>
      </c>
    </row>
    <row r="41" spans="1:23" x14ac:dyDescent="0.25">
      <c r="A41" s="49">
        <v>33</v>
      </c>
      <c r="B41" s="21"/>
      <c r="C41" s="37" t="s">
        <v>89</v>
      </c>
      <c r="D41" s="38" t="s">
        <v>90</v>
      </c>
      <c r="E41" s="7">
        <v>2</v>
      </c>
      <c r="F41" s="36" t="s">
        <v>33</v>
      </c>
      <c r="G41" s="66">
        <v>27.9</v>
      </c>
      <c r="H41" s="9">
        <v>240</v>
      </c>
      <c r="I41" s="9">
        <v>180</v>
      </c>
      <c r="J41" s="9">
        <v>180</v>
      </c>
      <c r="K41" s="9">
        <v>180</v>
      </c>
      <c r="L41" s="9">
        <v>168</v>
      </c>
      <c r="M41" s="9"/>
      <c r="N41" s="9"/>
      <c r="O41" s="29"/>
      <c r="P41" s="29"/>
      <c r="Q41" s="29"/>
      <c r="R41" s="29">
        <v>948</v>
      </c>
      <c r="S41" s="95" t="s">
        <v>245</v>
      </c>
      <c r="T41" s="41">
        <v>61.399084921258165</v>
      </c>
      <c r="V41" s="41">
        <f t="shared" ref="V41:V72" si="1">$E$83*0.2/(0.01322*A41*A41+0.06088*A41+0.9259)</f>
        <v>59.724709661933865</v>
      </c>
      <c r="W41" s="41">
        <f>SUM(V40+V41)/2</f>
        <v>61.399084921258165</v>
      </c>
    </row>
    <row r="42" spans="1:23" x14ac:dyDescent="0.25">
      <c r="A42" s="49">
        <v>34</v>
      </c>
      <c r="B42" s="21"/>
      <c r="C42" s="26" t="s">
        <v>91</v>
      </c>
      <c r="D42" s="43" t="s">
        <v>92</v>
      </c>
      <c r="E42" s="7" t="s">
        <v>20</v>
      </c>
      <c r="F42" s="36" t="s">
        <v>93</v>
      </c>
      <c r="G42" s="64">
        <v>1.8</v>
      </c>
      <c r="H42" s="9">
        <v>240</v>
      </c>
      <c r="I42" s="9">
        <v>180</v>
      </c>
      <c r="J42" s="9">
        <v>180</v>
      </c>
      <c r="K42" s="9">
        <v>180</v>
      </c>
      <c r="L42" s="9">
        <v>163</v>
      </c>
      <c r="M42" s="9"/>
      <c r="N42" s="9"/>
      <c r="O42" s="28"/>
      <c r="P42" s="28"/>
      <c r="Q42" s="28"/>
      <c r="R42" s="28">
        <v>943</v>
      </c>
      <c r="S42" s="95">
        <v>34</v>
      </c>
      <c r="T42" s="41">
        <v>56.631582863464232</v>
      </c>
      <c r="V42" s="41">
        <f t="shared" si="1"/>
        <v>56.631582863464232</v>
      </c>
      <c r="W42" s="41"/>
    </row>
    <row r="43" spans="1:23" x14ac:dyDescent="0.25">
      <c r="A43" s="49">
        <v>35</v>
      </c>
      <c r="B43" s="21"/>
      <c r="C43" s="23" t="s">
        <v>94</v>
      </c>
      <c r="D43" s="24" t="s">
        <v>95</v>
      </c>
      <c r="E43" s="24" t="s">
        <v>37</v>
      </c>
      <c r="F43" s="23" t="s">
        <v>96</v>
      </c>
      <c r="G43" s="64">
        <v>4.5999999999999996</v>
      </c>
      <c r="H43" s="9">
        <v>240</v>
      </c>
      <c r="I43" s="9">
        <v>180</v>
      </c>
      <c r="J43" s="9">
        <v>97</v>
      </c>
      <c r="K43" s="9">
        <v>180</v>
      </c>
      <c r="L43" s="9">
        <v>240</v>
      </c>
      <c r="M43" s="9"/>
      <c r="N43" s="9"/>
      <c r="O43" s="28"/>
      <c r="P43" s="28"/>
      <c r="Q43" s="28"/>
      <c r="R43" s="28">
        <v>937</v>
      </c>
      <c r="S43" s="95">
        <v>35</v>
      </c>
      <c r="T43" s="41">
        <v>53.769115691489368</v>
      </c>
      <c r="V43" s="41">
        <f t="shared" si="1"/>
        <v>53.769115691489368</v>
      </c>
      <c r="W43" s="41"/>
    </row>
    <row r="44" spans="1:23" x14ac:dyDescent="0.25">
      <c r="A44" s="49">
        <v>36</v>
      </c>
      <c r="B44" s="21"/>
      <c r="C44" s="26" t="s">
        <v>97</v>
      </c>
      <c r="D44" s="43" t="s">
        <v>98</v>
      </c>
      <c r="E44" s="7">
        <v>1</v>
      </c>
      <c r="F44" s="20" t="s">
        <v>84</v>
      </c>
      <c r="G44" s="65">
        <v>32.299999999999997</v>
      </c>
      <c r="H44" s="9">
        <v>240</v>
      </c>
      <c r="I44" s="9">
        <v>180</v>
      </c>
      <c r="J44" s="9">
        <v>180</v>
      </c>
      <c r="K44" s="9">
        <v>180</v>
      </c>
      <c r="L44" s="9">
        <v>153</v>
      </c>
      <c r="M44" s="9"/>
      <c r="N44" s="9"/>
      <c r="O44" s="28"/>
      <c r="P44" s="28"/>
      <c r="Q44" s="28"/>
      <c r="R44" s="28">
        <v>933</v>
      </c>
      <c r="S44" s="95">
        <v>36</v>
      </c>
      <c r="T44" s="41">
        <v>51.115270089429011</v>
      </c>
      <c r="V44" s="41">
        <f t="shared" si="1"/>
        <v>51.115270089429011</v>
      </c>
      <c r="W44" s="41"/>
    </row>
    <row r="45" spans="1:23" x14ac:dyDescent="0.25">
      <c r="A45" s="49">
        <v>37</v>
      </c>
      <c r="B45" s="21"/>
      <c r="C45" s="26" t="s">
        <v>99</v>
      </c>
      <c r="D45" s="24">
        <v>1773</v>
      </c>
      <c r="E45" s="24" t="s">
        <v>20</v>
      </c>
      <c r="F45" s="23" t="s">
        <v>21</v>
      </c>
      <c r="G45" s="64">
        <v>37.5</v>
      </c>
      <c r="H45" s="9">
        <v>240</v>
      </c>
      <c r="I45" s="9">
        <v>180</v>
      </c>
      <c r="J45" s="9">
        <v>125</v>
      </c>
      <c r="K45" s="9">
        <v>180</v>
      </c>
      <c r="L45" s="9">
        <v>197</v>
      </c>
      <c r="M45" s="9"/>
      <c r="N45" s="9"/>
      <c r="O45" s="28"/>
      <c r="P45" s="28"/>
      <c r="Q45" s="28"/>
      <c r="R45" s="28">
        <v>922</v>
      </c>
      <c r="S45" s="95">
        <v>37</v>
      </c>
      <c r="T45" s="41">
        <v>48.650538806879297</v>
      </c>
      <c r="V45" s="41">
        <f t="shared" si="1"/>
        <v>48.650538806879297</v>
      </c>
      <c r="W45" s="41"/>
    </row>
    <row r="46" spans="1:23" x14ac:dyDescent="0.25">
      <c r="A46" s="49">
        <v>38</v>
      </c>
      <c r="B46" s="21"/>
      <c r="C46" s="26" t="s">
        <v>100</v>
      </c>
      <c r="D46" s="24">
        <v>440</v>
      </c>
      <c r="E46" s="24" t="s">
        <v>25</v>
      </c>
      <c r="F46" s="23" t="s">
        <v>101</v>
      </c>
      <c r="G46" s="65">
        <v>11.3</v>
      </c>
      <c r="H46" s="9">
        <v>147</v>
      </c>
      <c r="I46" s="9">
        <v>180</v>
      </c>
      <c r="J46" s="9">
        <v>172</v>
      </c>
      <c r="K46" s="9">
        <v>180</v>
      </c>
      <c r="L46" s="9">
        <v>240</v>
      </c>
      <c r="M46" s="9"/>
      <c r="N46" s="9"/>
      <c r="O46" s="28"/>
      <c r="P46" s="28"/>
      <c r="Q46" s="28"/>
      <c r="R46" s="28">
        <v>919</v>
      </c>
      <c r="S46" s="95">
        <v>38</v>
      </c>
      <c r="T46" s="41">
        <v>46.357609962282275</v>
      </c>
      <c r="V46" s="41">
        <f t="shared" si="1"/>
        <v>46.357609962282275</v>
      </c>
      <c r="W46" s="41"/>
    </row>
    <row r="47" spans="1:23" x14ac:dyDescent="0.25">
      <c r="A47" s="49">
        <v>39</v>
      </c>
      <c r="B47" s="22"/>
      <c r="C47" s="9" t="s">
        <v>102</v>
      </c>
      <c r="D47" s="44">
        <v>1092</v>
      </c>
      <c r="E47" s="18" t="s">
        <v>20</v>
      </c>
      <c r="F47" s="36" t="s">
        <v>103</v>
      </c>
      <c r="G47" s="65">
        <v>40</v>
      </c>
      <c r="H47" s="9">
        <v>240</v>
      </c>
      <c r="I47" s="9">
        <v>180</v>
      </c>
      <c r="J47" s="9">
        <v>180</v>
      </c>
      <c r="K47" s="9">
        <v>117</v>
      </c>
      <c r="L47" s="9">
        <v>195</v>
      </c>
      <c r="M47" s="9"/>
      <c r="N47" s="9"/>
      <c r="O47" s="28"/>
      <c r="P47" s="28"/>
      <c r="Q47" s="28"/>
      <c r="R47" s="28">
        <v>912</v>
      </c>
      <c r="S47" s="95">
        <v>39</v>
      </c>
      <c r="T47" s="41">
        <v>44.221081483810558</v>
      </c>
      <c r="V47" s="41">
        <f t="shared" si="1"/>
        <v>44.221081483810558</v>
      </c>
      <c r="W47" s="41"/>
    </row>
    <row r="48" spans="1:23" x14ac:dyDescent="0.25">
      <c r="A48" s="49">
        <v>40</v>
      </c>
      <c r="B48" s="21"/>
      <c r="C48" s="51" t="s">
        <v>104</v>
      </c>
      <c r="D48" s="52">
        <v>305</v>
      </c>
      <c r="E48" s="42" t="s">
        <v>20</v>
      </c>
      <c r="F48" s="8" t="s">
        <v>23</v>
      </c>
      <c r="G48" s="64">
        <v>3.6</v>
      </c>
      <c r="H48" s="9">
        <v>240</v>
      </c>
      <c r="I48" s="9">
        <v>66</v>
      </c>
      <c r="J48" s="9">
        <v>180</v>
      </c>
      <c r="K48" s="9">
        <v>180</v>
      </c>
      <c r="L48" s="9">
        <v>240</v>
      </c>
      <c r="M48" s="9"/>
      <c r="N48" s="9"/>
      <c r="O48" s="28"/>
      <c r="P48" s="28"/>
      <c r="Q48" s="28"/>
      <c r="R48" s="28">
        <v>906</v>
      </c>
      <c r="S48" s="95">
        <v>40</v>
      </c>
      <c r="T48" s="41">
        <v>42.227217283819677</v>
      </c>
      <c r="V48" s="41">
        <f t="shared" si="1"/>
        <v>42.227217283819677</v>
      </c>
      <c r="W48" s="41"/>
    </row>
    <row r="49" spans="1:23" x14ac:dyDescent="0.25">
      <c r="A49" s="49">
        <v>41</v>
      </c>
      <c r="B49" s="21"/>
      <c r="C49" s="26" t="s">
        <v>105</v>
      </c>
      <c r="D49" s="24"/>
      <c r="E49" s="24" t="s">
        <v>37</v>
      </c>
      <c r="F49" s="23" t="s">
        <v>106</v>
      </c>
      <c r="G49" s="66">
        <v>0</v>
      </c>
      <c r="H49" s="9">
        <v>240</v>
      </c>
      <c r="I49" s="9">
        <v>180</v>
      </c>
      <c r="J49" s="9">
        <v>180</v>
      </c>
      <c r="K49" s="9">
        <v>180</v>
      </c>
      <c r="L49" s="9">
        <v>124</v>
      </c>
      <c r="M49" s="9"/>
      <c r="N49" s="9"/>
      <c r="O49" s="28"/>
      <c r="P49" s="28"/>
      <c r="Q49" s="28"/>
      <c r="R49" s="28">
        <v>904</v>
      </c>
      <c r="S49" s="95" t="s">
        <v>246</v>
      </c>
      <c r="T49" s="41">
        <v>39.491691211064897</v>
      </c>
      <c r="V49" s="41">
        <f t="shared" si="1"/>
        <v>40.363738457699029</v>
      </c>
      <c r="W49" s="41">
        <f>SUM(V49+V50)/2</f>
        <v>39.491691211064897</v>
      </c>
    </row>
    <row r="50" spans="1:23" x14ac:dyDescent="0.25">
      <c r="A50" s="49">
        <v>42</v>
      </c>
      <c r="B50" s="21"/>
      <c r="C50" s="26" t="s">
        <v>107</v>
      </c>
      <c r="D50" s="43">
        <v>186</v>
      </c>
      <c r="E50" s="7" t="s">
        <v>20</v>
      </c>
      <c r="F50" s="50" t="s">
        <v>108</v>
      </c>
      <c r="G50" s="66">
        <v>20.100000000000001</v>
      </c>
      <c r="H50" s="9">
        <v>240</v>
      </c>
      <c r="I50" s="9">
        <v>109</v>
      </c>
      <c r="J50" s="9">
        <v>180</v>
      </c>
      <c r="K50" s="9">
        <v>135</v>
      </c>
      <c r="L50" s="9">
        <v>240</v>
      </c>
      <c r="M50" s="9"/>
      <c r="N50" s="9"/>
      <c r="O50" s="28"/>
      <c r="P50" s="28"/>
      <c r="Q50" s="28"/>
      <c r="R50" s="28">
        <v>904</v>
      </c>
      <c r="S50" s="95" t="s">
        <v>246</v>
      </c>
      <c r="T50" s="41">
        <v>39.491691211064897</v>
      </c>
      <c r="V50" s="41">
        <f t="shared" si="1"/>
        <v>38.619643964430765</v>
      </c>
      <c r="W50" s="41">
        <f>SUM(V49+V50)/2</f>
        <v>39.491691211064897</v>
      </c>
    </row>
    <row r="51" spans="1:23" x14ac:dyDescent="0.25">
      <c r="A51" s="49">
        <v>43</v>
      </c>
      <c r="B51" s="21" t="s">
        <v>43</v>
      </c>
      <c r="C51" s="37" t="s">
        <v>109</v>
      </c>
      <c r="D51" s="38" t="s">
        <v>110</v>
      </c>
      <c r="E51" s="38">
        <v>2</v>
      </c>
      <c r="F51" s="50" t="s">
        <v>21</v>
      </c>
      <c r="G51" s="64">
        <v>18.399999999999999</v>
      </c>
      <c r="H51" s="9">
        <v>240</v>
      </c>
      <c r="I51" s="9">
        <v>131</v>
      </c>
      <c r="J51" s="9">
        <v>180</v>
      </c>
      <c r="K51" s="9">
        <v>105</v>
      </c>
      <c r="L51" s="9">
        <v>240</v>
      </c>
      <c r="M51" s="9"/>
      <c r="N51" s="9"/>
      <c r="O51" s="28"/>
      <c r="P51" s="28"/>
      <c r="Q51" s="28"/>
      <c r="R51" s="28">
        <v>896</v>
      </c>
      <c r="S51" s="95">
        <v>43</v>
      </c>
      <c r="T51" s="41">
        <v>36.985056196476144</v>
      </c>
      <c r="V51" s="41">
        <f t="shared" si="1"/>
        <v>36.985056196476144</v>
      </c>
      <c r="W51" s="41"/>
    </row>
    <row r="52" spans="1:23" x14ac:dyDescent="0.25">
      <c r="A52" s="49">
        <v>44</v>
      </c>
      <c r="B52" s="21"/>
      <c r="C52" s="37" t="s">
        <v>111</v>
      </c>
      <c r="D52" s="38">
        <v>1312</v>
      </c>
      <c r="E52" s="7" t="s">
        <v>20</v>
      </c>
      <c r="F52" s="50" t="s">
        <v>35</v>
      </c>
      <c r="G52" s="65">
        <v>23.5</v>
      </c>
      <c r="H52" s="9">
        <v>240</v>
      </c>
      <c r="I52" s="9">
        <v>180</v>
      </c>
      <c r="J52" s="9">
        <v>180</v>
      </c>
      <c r="K52" s="9">
        <v>180</v>
      </c>
      <c r="L52" s="9">
        <v>103</v>
      </c>
      <c r="M52" s="9"/>
      <c r="N52" s="9"/>
      <c r="O52" s="28"/>
      <c r="P52" s="28"/>
      <c r="Q52" s="28"/>
      <c r="R52" s="28">
        <v>883</v>
      </c>
      <c r="S52" s="95">
        <v>44</v>
      </c>
      <c r="T52" s="41">
        <v>35.451087622874297</v>
      </c>
      <c r="V52" s="41">
        <f t="shared" si="1"/>
        <v>35.451087622874297</v>
      </c>
      <c r="W52" s="41"/>
    </row>
    <row r="53" spans="1:23" x14ac:dyDescent="0.25">
      <c r="A53" s="49">
        <v>45</v>
      </c>
      <c r="B53" s="22"/>
      <c r="C53" s="23" t="s">
        <v>112</v>
      </c>
      <c r="D53" s="24" t="s">
        <v>113</v>
      </c>
      <c r="E53" s="24">
        <v>1</v>
      </c>
      <c r="F53" s="36" t="s">
        <v>33</v>
      </c>
      <c r="G53" s="65">
        <v>0</v>
      </c>
      <c r="H53" s="9">
        <v>240</v>
      </c>
      <c r="I53" s="9">
        <v>180</v>
      </c>
      <c r="J53" s="9">
        <v>180</v>
      </c>
      <c r="K53" s="9">
        <v>180</v>
      </c>
      <c r="L53" s="9">
        <v>102</v>
      </c>
      <c r="M53" s="9"/>
      <c r="N53" s="9"/>
      <c r="O53" s="28"/>
      <c r="P53" s="28"/>
      <c r="Q53" s="28"/>
      <c r="R53" s="28">
        <v>882</v>
      </c>
      <c r="S53" s="95">
        <v>45</v>
      </c>
      <c r="T53" s="41">
        <v>34.009725325272711</v>
      </c>
      <c r="V53" s="41">
        <f t="shared" si="1"/>
        <v>34.009725325272711</v>
      </c>
      <c r="W53" s="41"/>
    </row>
    <row r="54" spans="1:23" x14ac:dyDescent="0.25">
      <c r="A54" s="49">
        <v>46</v>
      </c>
      <c r="B54" s="21" t="s">
        <v>43</v>
      </c>
      <c r="C54" s="26" t="s">
        <v>114</v>
      </c>
      <c r="D54" s="43" t="s">
        <v>115</v>
      </c>
      <c r="E54" s="7">
        <v>2</v>
      </c>
      <c r="F54" s="50" t="s">
        <v>33</v>
      </c>
      <c r="G54" s="64">
        <v>2.2000000000000002</v>
      </c>
      <c r="H54" s="9">
        <v>240</v>
      </c>
      <c r="I54" s="9">
        <v>180</v>
      </c>
      <c r="J54" s="9">
        <v>180</v>
      </c>
      <c r="K54" s="9">
        <v>180</v>
      </c>
      <c r="L54" s="9">
        <v>92</v>
      </c>
      <c r="M54" s="9"/>
      <c r="N54" s="9"/>
      <c r="O54" s="28"/>
      <c r="P54" s="28"/>
      <c r="Q54" s="28"/>
      <c r="R54" s="28">
        <v>872</v>
      </c>
      <c r="S54" s="95">
        <v>46</v>
      </c>
      <c r="T54" s="41">
        <v>32.653730768866779</v>
      </c>
      <c r="V54" s="41">
        <f t="shared" si="1"/>
        <v>32.653730768866779</v>
      </c>
      <c r="W54" s="41"/>
    </row>
    <row r="55" spans="1:23" x14ac:dyDescent="0.25">
      <c r="A55" s="49">
        <v>47</v>
      </c>
      <c r="B55" s="22" t="s">
        <v>43</v>
      </c>
      <c r="C55" s="9" t="s">
        <v>116</v>
      </c>
      <c r="D55" s="18" t="s">
        <v>117</v>
      </c>
      <c r="E55" s="18">
        <v>2</v>
      </c>
      <c r="F55" s="50" t="s">
        <v>26</v>
      </c>
      <c r="G55" s="64">
        <v>7.4</v>
      </c>
      <c r="H55" s="9">
        <v>167</v>
      </c>
      <c r="I55" s="9">
        <v>180</v>
      </c>
      <c r="J55" s="9">
        <v>180</v>
      </c>
      <c r="K55" s="9">
        <v>94</v>
      </c>
      <c r="L55" s="9">
        <v>240</v>
      </c>
      <c r="M55" s="9"/>
      <c r="N55" s="9"/>
      <c r="O55" s="28"/>
      <c r="P55" s="28"/>
      <c r="Q55" s="28"/>
      <c r="R55" s="28">
        <v>861</v>
      </c>
      <c r="S55" s="95">
        <v>47</v>
      </c>
      <c r="T55" s="41">
        <v>31.37655258039954</v>
      </c>
      <c r="V55" s="41">
        <f t="shared" si="1"/>
        <v>31.37655258039954</v>
      </c>
      <c r="W55" s="41"/>
    </row>
    <row r="56" spans="1:23" x14ac:dyDescent="0.25">
      <c r="A56" s="49">
        <v>48</v>
      </c>
      <c r="B56" s="21"/>
      <c r="C56" s="26" t="s">
        <v>118</v>
      </c>
      <c r="D56" s="24" t="s">
        <v>119</v>
      </c>
      <c r="E56" s="24" t="s">
        <v>37</v>
      </c>
      <c r="F56" s="23" t="s">
        <v>26</v>
      </c>
      <c r="G56" s="65">
        <v>1.2</v>
      </c>
      <c r="H56" s="9">
        <v>240</v>
      </c>
      <c r="I56" s="9">
        <v>180</v>
      </c>
      <c r="J56" s="9">
        <v>180</v>
      </c>
      <c r="K56" s="23">
        <v>138</v>
      </c>
      <c r="L56" s="23">
        <v>122</v>
      </c>
      <c r="M56" s="23"/>
      <c r="N56" s="23"/>
      <c r="O56" s="28"/>
      <c r="P56" s="28"/>
      <c r="Q56" s="28"/>
      <c r="R56" s="28">
        <v>860</v>
      </c>
      <c r="S56" s="95">
        <v>48</v>
      </c>
      <c r="T56" s="41">
        <v>30.172250460692887</v>
      </c>
      <c r="V56" s="41">
        <f t="shared" si="1"/>
        <v>30.172250460692887</v>
      </c>
      <c r="W56" s="41"/>
    </row>
    <row r="57" spans="1:23" x14ac:dyDescent="0.25">
      <c r="A57" s="49">
        <v>49</v>
      </c>
      <c r="B57" s="21"/>
      <c r="C57" s="37" t="s">
        <v>120</v>
      </c>
      <c r="D57" s="38" t="s">
        <v>121</v>
      </c>
      <c r="E57" s="7" t="s">
        <v>37</v>
      </c>
      <c r="F57" s="50" t="s">
        <v>122</v>
      </c>
      <c r="G57" s="64">
        <v>8.5</v>
      </c>
      <c r="H57" s="9">
        <v>109</v>
      </c>
      <c r="I57" s="9">
        <v>180</v>
      </c>
      <c r="J57" s="9">
        <v>148</v>
      </c>
      <c r="K57" s="9">
        <v>180</v>
      </c>
      <c r="L57" s="9">
        <v>240</v>
      </c>
      <c r="M57" s="9"/>
      <c r="N57" s="9"/>
      <c r="O57" s="28"/>
      <c r="P57" s="28"/>
      <c r="Q57" s="28"/>
      <c r="R57" s="28">
        <v>857</v>
      </c>
      <c r="S57" s="95">
        <v>49</v>
      </c>
      <c r="T57" s="41">
        <v>29.035428653495742</v>
      </c>
      <c r="V57" s="41">
        <f t="shared" si="1"/>
        <v>29.035428653495742</v>
      </c>
      <c r="W57" s="41"/>
    </row>
    <row r="58" spans="1:23" x14ac:dyDescent="0.25">
      <c r="A58" s="49">
        <v>50</v>
      </c>
      <c r="B58" s="21"/>
      <c r="C58" s="23" t="s">
        <v>123</v>
      </c>
      <c r="D58" s="24" t="s">
        <v>124</v>
      </c>
      <c r="E58" s="24">
        <v>2</v>
      </c>
      <c r="F58" s="50" t="s">
        <v>40</v>
      </c>
      <c r="G58" s="66">
        <v>0</v>
      </c>
      <c r="H58" s="9">
        <v>240</v>
      </c>
      <c r="I58" s="9">
        <v>180</v>
      </c>
      <c r="J58" s="9">
        <v>180</v>
      </c>
      <c r="K58" s="9">
        <v>180</v>
      </c>
      <c r="L58" s="9">
        <v>75</v>
      </c>
      <c r="M58" s="9"/>
      <c r="N58" s="9"/>
      <c r="O58" s="28"/>
      <c r="P58" s="28"/>
      <c r="Q58" s="28"/>
      <c r="R58" s="28">
        <v>855</v>
      </c>
      <c r="S58" s="95">
        <v>50</v>
      </c>
      <c r="T58" s="41">
        <v>27.961177636892593</v>
      </c>
      <c r="V58" s="41">
        <f t="shared" si="1"/>
        <v>27.961177636892593</v>
      </c>
      <c r="W58" s="41"/>
    </row>
    <row r="59" spans="1:23" x14ac:dyDescent="0.25">
      <c r="A59" s="49">
        <v>51</v>
      </c>
      <c r="B59" s="21" t="s">
        <v>43</v>
      </c>
      <c r="C59" s="19" t="s">
        <v>125</v>
      </c>
      <c r="D59" s="44" t="s">
        <v>126</v>
      </c>
      <c r="E59" s="18">
        <v>2</v>
      </c>
      <c r="F59" s="36" t="s">
        <v>40</v>
      </c>
      <c r="G59" s="64">
        <v>0</v>
      </c>
      <c r="H59" s="9">
        <v>240</v>
      </c>
      <c r="I59" s="9">
        <v>180</v>
      </c>
      <c r="J59" s="23">
        <v>180</v>
      </c>
      <c r="K59" s="23">
        <v>40</v>
      </c>
      <c r="L59" s="23">
        <v>207</v>
      </c>
      <c r="M59" s="23"/>
      <c r="N59" s="23"/>
      <c r="O59" s="28"/>
      <c r="P59" s="28"/>
      <c r="Q59" s="28"/>
      <c r="R59" s="28">
        <v>847</v>
      </c>
      <c r="S59" s="95">
        <v>51</v>
      </c>
      <c r="T59" s="41">
        <v>26.945022907122034</v>
      </c>
      <c r="V59" s="41">
        <f t="shared" si="1"/>
        <v>26.945022907122034</v>
      </c>
      <c r="W59" s="41"/>
    </row>
    <row r="60" spans="1:23" x14ac:dyDescent="0.25">
      <c r="A60" s="49">
        <v>52</v>
      </c>
      <c r="B60" s="21"/>
      <c r="C60" s="37" t="s">
        <v>127</v>
      </c>
      <c r="D60" s="38" t="s">
        <v>128</v>
      </c>
      <c r="E60" s="7" t="s">
        <v>37</v>
      </c>
      <c r="F60" s="50" t="s">
        <v>84</v>
      </c>
      <c r="G60" s="67">
        <v>4.8</v>
      </c>
      <c r="H60" s="9">
        <v>105</v>
      </c>
      <c r="I60" s="9">
        <v>163</v>
      </c>
      <c r="J60" s="9">
        <v>180</v>
      </c>
      <c r="K60" s="9">
        <v>180</v>
      </c>
      <c r="L60" s="9">
        <v>211</v>
      </c>
      <c r="M60" s="9"/>
      <c r="N60" s="9"/>
      <c r="O60" s="29"/>
      <c r="P60" s="29"/>
      <c r="Q60" s="29"/>
      <c r="R60" s="29">
        <v>839</v>
      </c>
      <c r="S60" s="95">
        <v>52</v>
      </c>
      <c r="T60" s="41">
        <v>25.982879894694939</v>
      </c>
      <c r="V60" s="41">
        <f t="shared" si="1"/>
        <v>25.982879894694939</v>
      </c>
      <c r="W60" s="41"/>
    </row>
    <row r="61" spans="1:23" x14ac:dyDescent="0.25">
      <c r="A61" s="49">
        <v>53</v>
      </c>
      <c r="B61" s="22"/>
      <c r="C61" s="26" t="s">
        <v>129</v>
      </c>
      <c r="D61" s="24">
        <v>1548</v>
      </c>
      <c r="E61" s="24" t="s">
        <v>37</v>
      </c>
      <c r="F61" s="23" t="s">
        <v>29</v>
      </c>
      <c r="G61" s="65">
        <v>57.3</v>
      </c>
      <c r="H61" s="9">
        <v>240</v>
      </c>
      <c r="I61" s="9">
        <v>180</v>
      </c>
      <c r="J61" s="9">
        <v>180</v>
      </c>
      <c r="K61" s="9">
        <v>99</v>
      </c>
      <c r="L61" s="9">
        <v>122</v>
      </c>
      <c r="M61" s="9"/>
      <c r="N61" s="9"/>
      <c r="O61" s="29"/>
      <c r="P61" s="29"/>
      <c r="Q61" s="28"/>
      <c r="R61" s="28">
        <v>821</v>
      </c>
      <c r="S61" s="95">
        <v>53</v>
      </c>
      <c r="T61" s="41">
        <v>25.071014195088495</v>
      </c>
      <c r="V61" s="41">
        <f t="shared" si="1"/>
        <v>25.071014195088495</v>
      </c>
      <c r="W61" s="41"/>
    </row>
    <row r="62" spans="1:23" x14ac:dyDescent="0.25">
      <c r="A62" s="49">
        <v>54</v>
      </c>
      <c r="B62" s="21"/>
      <c r="C62" s="37" t="s">
        <v>130</v>
      </c>
      <c r="D62" s="38" t="s">
        <v>131</v>
      </c>
      <c r="E62" s="7">
        <v>1</v>
      </c>
      <c r="F62" s="50" t="s">
        <v>33</v>
      </c>
      <c r="G62" s="64">
        <v>0</v>
      </c>
      <c r="H62" s="9">
        <v>160</v>
      </c>
      <c r="I62" s="9">
        <v>180</v>
      </c>
      <c r="J62" s="23">
        <v>170</v>
      </c>
      <c r="K62" s="23">
        <v>180</v>
      </c>
      <c r="L62" s="23">
        <v>122</v>
      </c>
      <c r="M62" s="23"/>
      <c r="N62" s="23"/>
      <c r="O62" s="28"/>
      <c r="P62" s="28"/>
      <c r="Q62" s="28"/>
      <c r="R62" s="28">
        <v>812</v>
      </c>
      <c r="S62" s="95" t="s">
        <v>247</v>
      </c>
      <c r="T62" s="41">
        <v>23.795363729144682</v>
      </c>
      <c r="V62" s="41">
        <f t="shared" si="1"/>
        <v>24.20600641583577</v>
      </c>
      <c r="W62" s="41">
        <f>SUM(V62+V63)/2</f>
        <v>23.795363729144682</v>
      </c>
    </row>
    <row r="63" spans="1:23" ht="15" customHeight="1" x14ac:dyDescent="0.25">
      <c r="A63" s="49">
        <v>55</v>
      </c>
      <c r="B63" s="21"/>
      <c r="C63" s="37" t="s">
        <v>132</v>
      </c>
      <c r="D63" s="38">
        <v>1918</v>
      </c>
      <c r="E63" s="7" t="s">
        <v>37</v>
      </c>
      <c r="F63" s="50" t="s">
        <v>21</v>
      </c>
      <c r="G63" s="64">
        <v>16.3</v>
      </c>
      <c r="H63" s="9">
        <v>123</v>
      </c>
      <c r="I63" s="9">
        <v>180</v>
      </c>
      <c r="J63" s="9">
        <v>180</v>
      </c>
      <c r="K63" s="9">
        <v>89</v>
      </c>
      <c r="L63" s="9">
        <v>240</v>
      </c>
      <c r="M63" s="9"/>
      <c r="N63" s="9"/>
      <c r="O63" s="28"/>
      <c r="P63" s="28"/>
      <c r="Q63" s="28"/>
      <c r="R63" s="28">
        <v>812</v>
      </c>
      <c r="S63" s="95" t="s">
        <v>247</v>
      </c>
      <c r="T63" s="41">
        <v>23.795363729144682</v>
      </c>
      <c r="V63" s="41">
        <f t="shared" si="1"/>
        <v>23.384721042453599</v>
      </c>
      <c r="W63" s="41">
        <f>SUM(V62+V63)/2</f>
        <v>23.795363729144682</v>
      </c>
    </row>
    <row r="64" spans="1:23" x14ac:dyDescent="0.25">
      <c r="A64" s="49">
        <v>56</v>
      </c>
      <c r="B64" s="21" t="s">
        <v>43</v>
      </c>
      <c r="C64" s="9" t="s">
        <v>133</v>
      </c>
      <c r="D64" s="18" t="s">
        <v>134</v>
      </c>
      <c r="E64" s="18">
        <v>2</v>
      </c>
      <c r="F64" s="36" t="s">
        <v>23</v>
      </c>
      <c r="G64" s="64">
        <v>0.8</v>
      </c>
      <c r="H64" s="9">
        <v>240</v>
      </c>
      <c r="I64" s="9">
        <v>163</v>
      </c>
      <c r="J64" s="9">
        <v>180</v>
      </c>
      <c r="K64" s="9">
        <v>156</v>
      </c>
      <c r="L64" s="9">
        <v>71</v>
      </c>
      <c r="M64" s="9"/>
      <c r="N64" s="9"/>
      <c r="O64" s="28"/>
      <c r="P64" s="28"/>
      <c r="Q64" s="28"/>
      <c r="R64" s="28">
        <v>810</v>
      </c>
      <c r="S64" s="95">
        <v>56</v>
      </c>
      <c r="T64" s="41">
        <v>22.604278810563166</v>
      </c>
      <c r="V64" s="41">
        <f t="shared" si="1"/>
        <v>22.604278810563166</v>
      </c>
      <c r="W64" s="41"/>
    </row>
    <row r="65" spans="1:23" x14ac:dyDescent="0.25">
      <c r="A65" s="49">
        <v>57</v>
      </c>
      <c r="B65" s="21"/>
      <c r="C65" s="26" t="s">
        <v>135</v>
      </c>
      <c r="D65" s="43">
        <v>924</v>
      </c>
      <c r="E65" s="7" t="s">
        <v>20</v>
      </c>
      <c r="F65" s="50" t="s">
        <v>106</v>
      </c>
      <c r="G65" s="64">
        <v>30.7</v>
      </c>
      <c r="H65" s="9">
        <v>240</v>
      </c>
      <c r="I65" s="9">
        <v>176</v>
      </c>
      <c r="J65" s="9">
        <v>180</v>
      </c>
      <c r="K65" s="9">
        <v>105</v>
      </c>
      <c r="L65" s="9">
        <v>100</v>
      </c>
      <c r="M65" s="9"/>
      <c r="N65" s="9"/>
      <c r="O65" s="28"/>
      <c r="P65" s="28"/>
      <c r="Q65" s="28"/>
      <c r="R65" s="28">
        <v>801</v>
      </c>
      <c r="S65" s="95">
        <v>57</v>
      </c>
      <c r="T65" s="41">
        <v>21.862032143388166</v>
      </c>
      <c r="V65" s="41">
        <f t="shared" si="1"/>
        <v>21.862032143388166</v>
      </c>
      <c r="W65" s="41"/>
    </row>
    <row r="66" spans="1:23" x14ac:dyDescent="0.25">
      <c r="A66" s="49">
        <v>58</v>
      </c>
      <c r="B66" s="21" t="s">
        <v>43</v>
      </c>
      <c r="C66" s="26" t="s">
        <v>136</v>
      </c>
      <c r="D66" s="24" t="s">
        <v>137</v>
      </c>
      <c r="E66" s="24">
        <v>2</v>
      </c>
      <c r="F66" s="23" t="s">
        <v>23</v>
      </c>
      <c r="G66" s="64">
        <v>0</v>
      </c>
      <c r="H66" s="9">
        <v>240</v>
      </c>
      <c r="I66" s="9">
        <v>120</v>
      </c>
      <c r="J66" s="9">
        <v>180</v>
      </c>
      <c r="K66" s="9">
        <v>180</v>
      </c>
      <c r="L66" s="9">
        <v>70</v>
      </c>
      <c r="M66" s="9"/>
      <c r="N66" s="9"/>
      <c r="O66" s="28"/>
      <c r="P66" s="28"/>
      <c r="Q66" s="28"/>
      <c r="R66" s="28">
        <v>790</v>
      </c>
      <c r="S66" s="95">
        <v>58</v>
      </c>
      <c r="T66" s="41">
        <v>21.155543274727354</v>
      </c>
      <c r="V66" s="41">
        <f t="shared" si="1"/>
        <v>21.155543274727354</v>
      </c>
      <c r="W66" s="41"/>
    </row>
    <row r="67" spans="1:23" x14ac:dyDescent="0.25">
      <c r="A67" s="49">
        <v>59</v>
      </c>
      <c r="B67" s="21"/>
      <c r="C67" s="23" t="s">
        <v>138</v>
      </c>
      <c r="D67" s="24">
        <v>2537</v>
      </c>
      <c r="E67" s="24" t="s">
        <v>20</v>
      </c>
      <c r="F67" s="50" t="s">
        <v>35</v>
      </c>
      <c r="G67" s="65">
        <v>20.3</v>
      </c>
      <c r="H67" s="9">
        <v>240</v>
      </c>
      <c r="I67" s="9">
        <v>180</v>
      </c>
      <c r="J67" s="23">
        <v>180</v>
      </c>
      <c r="K67" s="23">
        <v>180</v>
      </c>
      <c r="L67" s="23">
        <v>0</v>
      </c>
      <c r="M67" s="23"/>
      <c r="N67" s="23"/>
      <c r="O67" s="28"/>
      <c r="P67" s="28"/>
      <c r="Q67" s="28"/>
      <c r="R67" s="28">
        <v>780</v>
      </c>
      <c r="S67" s="95">
        <v>59</v>
      </c>
      <c r="T67" s="41">
        <v>20.482564729273655</v>
      </c>
      <c r="V67" s="41">
        <f t="shared" si="1"/>
        <v>20.482564729273655</v>
      </c>
      <c r="W67" s="41"/>
    </row>
    <row r="68" spans="1:23" x14ac:dyDescent="0.25">
      <c r="A68" s="49">
        <v>60</v>
      </c>
      <c r="B68" s="21" t="s">
        <v>43</v>
      </c>
      <c r="C68" s="23" t="s">
        <v>139</v>
      </c>
      <c r="D68" s="24" t="s">
        <v>140</v>
      </c>
      <c r="E68" s="24">
        <v>2</v>
      </c>
      <c r="F68" s="23" t="s">
        <v>23</v>
      </c>
      <c r="G68" s="65">
        <v>0</v>
      </c>
      <c r="H68" s="9">
        <v>209</v>
      </c>
      <c r="I68" s="9">
        <v>168</v>
      </c>
      <c r="J68" s="9">
        <v>180</v>
      </c>
      <c r="K68" s="9">
        <v>127</v>
      </c>
      <c r="L68" s="9">
        <v>95</v>
      </c>
      <c r="M68" s="9"/>
      <c r="N68" s="9"/>
      <c r="O68" s="28"/>
      <c r="P68" s="28"/>
      <c r="Q68" s="28"/>
      <c r="R68" s="28">
        <v>779</v>
      </c>
      <c r="S68" s="95">
        <v>60</v>
      </c>
      <c r="T68" s="41">
        <v>19.841021876263884</v>
      </c>
      <c r="V68" s="41">
        <f t="shared" si="1"/>
        <v>19.841021876263884</v>
      </c>
      <c r="W68" s="41"/>
    </row>
    <row r="69" spans="1:23" x14ac:dyDescent="0.25">
      <c r="A69" s="49">
        <v>61</v>
      </c>
      <c r="B69" s="21" t="s">
        <v>43</v>
      </c>
      <c r="C69" s="9" t="s">
        <v>141</v>
      </c>
      <c r="D69" s="44" t="s">
        <v>142</v>
      </c>
      <c r="E69" s="18">
        <v>1</v>
      </c>
      <c r="F69" s="36" t="s">
        <v>143</v>
      </c>
      <c r="G69" s="64">
        <v>0</v>
      </c>
      <c r="H69" s="9">
        <v>110</v>
      </c>
      <c r="I69" s="9">
        <v>173</v>
      </c>
      <c r="J69" s="9">
        <v>180</v>
      </c>
      <c r="K69" s="9">
        <v>41</v>
      </c>
      <c r="L69" s="9">
        <v>240</v>
      </c>
      <c r="M69" s="9"/>
      <c r="N69" s="9"/>
      <c r="O69" s="28"/>
      <c r="P69" s="28"/>
      <c r="Q69" s="28"/>
      <c r="R69" s="28">
        <v>744</v>
      </c>
      <c r="S69" s="95">
        <v>61</v>
      </c>
      <c r="T69" s="41">
        <v>19.228997310110127</v>
      </c>
      <c r="V69" s="41">
        <f t="shared" si="1"/>
        <v>19.228997310110127</v>
      </c>
      <c r="W69" s="41"/>
    </row>
    <row r="70" spans="1:23" x14ac:dyDescent="0.25">
      <c r="A70" s="49">
        <v>62</v>
      </c>
      <c r="B70" s="21"/>
      <c r="C70" s="23" t="s">
        <v>144</v>
      </c>
      <c r="D70" s="24">
        <v>1091</v>
      </c>
      <c r="E70" s="24" t="s">
        <v>20</v>
      </c>
      <c r="F70" s="23" t="s">
        <v>103</v>
      </c>
      <c r="G70" s="64">
        <v>27.5</v>
      </c>
      <c r="H70" s="9">
        <v>240</v>
      </c>
      <c r="I70" s="9">
        <v>111</v>
      </c>
      <c r="J70" s="9">
        <v>180</v>
      </c>
      <c r="K70" s="9">
        <v>180</v>
      </c>
      <c r="L70" s="9">
        <v>0</v>
      </c>
      <c r="M70" s="9"/>
      <c r="N70" s="9"/>
      <c r="O70" s="28"/>
      <c r="P70" s="28"/>
      <c r="Q70" s="28"/>
      <c r="R70" s="28">
        <v>711</v>
      </c>
      <c r="S70" s="95">
        <v>62</v>
      </c>
      <c r="T70" s="41">
        <v>18.644716843900031</v>
      </c>
      <c r="V70" s="41">
        <f t="shared" si="1"/>
        <v>18.644716843900031</v>
      </c>
      <c r="W70" s="41"/>
    </row>
    <row r="71" spans="1:23" x14ac:dyDescent="0.25">
      <c r="A71" s="49">
        <v>63</v>
      </c>
      <c r="B71" s="21" t="s">
        <v>43</v>
      </c>
      <c r="C71" s="23" t="s">
        <v>145</v>
      </c>
      <c r="D71" s="24" t="s">
        <v>146</v>
      </c>
      <c r="E71" s="24">
        <v>2</v>
      </c>
      <c r="F71" s="23" t="s">
        <v>23</v>
      </c>
      <c r="G71" s="65">
        <v>2.9</v>
      </c>
      <c r="H71" s="9">
        <v>212</v>
      </c>
      <c r="I71" s="9">
        <v>160</v>
      </c>
      <c r="J71" s="9">
        <v>80</v>
      </c>
      <c r="K71" s="9">
        <v>0</v>
      </c>
      <c r="L71" s="9">
        <v>240</v>
      </c>
      <c r="M71" s="9"/>
      <c r="N71" s="9"/>
      <c r="O71" s="28"/>
      <c r="P71" s="28"/>
      <c r="Q71" s="28"/>
      <c r="R71" s="28">
        <v>692</v>
      </c>
      <c r="S71" s="95">
        <v>63</v>
      </c>
      <c r="T71" s="41">
        <v>18.086536929300497</v>
      </c>
      <c r="V71" s="41">
        <f t="shared" si="1"/>
        <v>18.086536929300497</v>
      </c>
      <c r="W71" s="41"/>
    </row>
    <row r="72" spans="1:23" x14ac:dyDescent="0.25">
      <c r="A72" s="49">
        <v>64</v>
      </c>
      <c r="B72" s="21"/>
      <c r="C72" s="51" t="s">
        <v>147</v>
      </c>
      <c r="D72" s="52">
        <v>600</v>
      </c>
      <c r="E72" s="42" t="s">
        <v>20</v>
      </c>
      <c r="F72" s="20" t="s">
        <v>33</v>
      </c>
      <c r="G72" s="64">
        <v>9.6999999999999993</v>
      </c>
      <c r="H72" s="9">
        <v>67</v>
      </c>
      <c r="I72" s="9">
        <v>180</v>
      </c>
      <c r="J72" s="9">
        <v>105</v>
      </c>
      <c r="K72" s="9">
        <v>100</v>
      </c>
      <c r="L72" s="9">
        <v>217</v>
      </c>
      <c r="M72" s="9"/>
      <c r="N72" s="9"/>
      <c r="O72" s="28"/>
      <c r="P72" s="28"/>
      <c r="Q72" s="28"/>
      <c r="R72" s="28">
        <v>669</v>
      </c>
      <c r="S72" s="95">
        <v>64</v>
      </c>
      <c r="T72" s="41">
        <v>17.552933340161509</v>
      </c>
      <c r="V72" s="41">
        <f t="shared" si="1"/>
        <v>17.552933340161509</v>
      </c>
      <c r="W72" s="41"/>
    </row>
    <row r="73" spans="1:23" x14ac:dyDescent="0.25">
      <c r="A73" s="49">
        <v>65</v>
      </c>
      <c r="B73" s="22"/>
      <c r="C73" s="26" t="s">
        <v>148</v>
      </c>
      <c r="D73" s="43" t="s">
        <v>149</v>
      </c>
      <c r="E73" s="7">
        <v>2</v>
      </c>
      <c r="F73" s="50" t="s">
        <v>106</v>
      </c>
      <c r="G73" s="64">
        <v>13.7</v>
      </c>
      <c r="H73" s="9">
        <v>240</v>
      </c>
      <c r="I73" s="9">
        <v>180</v>
      </c>
      <c r="J73" s="9">
        <v>180</v>
      </c>
      <c r="K73" s="9">
        <v>0</v>
      </c>
      <c r="L73" s="9">
        <v>0</v>
      </c>
      <c r="M73" s="9"/>
      <c r="N73" s="9"/>
      <c r="O73" s="28"/>
      <c r="P73" s="28"/>
      <c r="Q73" s="28"/>
      <c r="R73" s="28">
        <v>600</v>
      </c>
      <c r="S73" s="95">
        <v>65</v>
      </c>
      <c r="T73" s="41">
        <v>17.042490977582258</v>
      </c>
      <c r="V73" s="41">
        <f t="shared" ref="V73:V78" si="2">$E$83*0.2/(0.01322*A73*A73+0.06088*A73+0.9259)</f>
        <v>17.042490977582258</v>
      </c>
      <c r="W73" s="41"/>
    </row>
    <row r="74" spans="1:23" x14ac:dyDescent="0.25">
      <c r="A74" s="49">
        <v>66</v>
      </c>
      <c r="B74" s="21"/>
      <c r="C74" s="37" t="s">
        <v>150</v>
      </c>
      <c r="D74" s="24" t="s">
        <v>151</v>
      </c>
      <c r="E74" s="24">
        <v>2</v>
      </c>
      <c r="F74" s="23" t="s">
        <v>23</v>
      </c>
      <c r="G74" s="64">
        <v>1.1000000000000001</v>
      </c>
      <c r="H74" s="9">
        <v>31</v>
      </c>
      <c r="I74" s="9">
        <v>180</v>
      </c>
      <c r="J74" s="9">
        <v>180</v>
      </c>
      <c r="K74" s="9">
        <v>125</v>
      </c>
      <c r="L74" s="9">
        <v>32</v>
      </c>
      <c r="M74" s="9"/>
      <c r="N74" s="9"/>
      <c r="O74" s="29"/>
      <c r="P74" s="29"/>
      <c r="Q74" s="29"/>
      <c r="R74" s="30">
        <v>548</v>
      </c>
      <c r="S74" s="95">
        <v>66</v>
      </c>
      <c r="T74" s="41">
        <v>16.55389467186308</v>
      </c>
      <c r="V74" s="41">
        <f t="shared" si="2"/>
        <v>16.55389467186308</v>
      </c>
      <c r="W74" s="41"/>
    </row>
    <row r="75" spans="1:23" x14ac:dyDescent="0.25">
      <c r="A75" s="49">
        <v>67</v>
      </c>
      <c r="B75" s="21"/>
      <c r="C75" s="37" t="s">
        <v>152</v>
      </c>
      <c r="D75" s="38" t="s">
        <v>153</v>
      </c>
      <c r="E75" s="7">
        <v>2</v>
      </c>
      <c r="F75" s="50" t="s">
        <v>33</v>
      </c>
      <c r="G75" s="64">
        <v>0</v>
      </c>
      <c r="H75" s="9">
        <v>69</v>
      </c>
      <c r="I75" s="9">
        <v>180</v>
      </c>
      <c r="J75" s="9">
        <v>180</v>
      </c>
      <c r="K75" s="9">
        <v>0</v>
      </c>
      <c r="L75" s="9">
        <v>0</v>
      </c>
      <c r="M75" s="9"/>
      <c r="N75" s="9"/>
      <c r="O75" s="29"/>
      <c r="P75" s="29"/>
      <c r="Q75" s="29"/>
      <c r="R75" s="30">
        <v>429</v>
      </c>
      <c r="S75" s="95">
        <v>67</v>
      </c>
      <c r="T75" s="41">
        <v>16.085920872038667</v>
      </c>
      <c r="V75" s="41">
        <f t="shared" si="2"/>
        <v>16.085920872038667</v>
      </c>
      <c r="W75" s="41"/>
    </row>
    <row r="76" spans="1:23" x14ac:dyDescent="0.25">
      <c r="A76" s="49">
        <v>68</v>
      </c>
      <c r="B76" s="21" t="s">
        <v>43</v>
      </c>
      <c r="C76" s="26" t="s">
        <v>154</v>
      </c>
      <c r="D76" s="24" t="s">
        <v>155</v>
      </c>
      <c r="E76" s="24">
        <v>2</v>
      </c>
      <c r="F76" s="23" t="s">
        <v>23</v>
      </c>
      <c r="G76" s="64">
        <v>0</v>
      </c>
      <c r="H76" s="9">
        <v>52</v>
      </c>
      <c r="I76" s="9">
        <v>180</v>
      </c>
      <c r="J76" s="23">
        <v>82</v>
      </c>
      <c r="K76" s="23">
        <v>23</v>
      </c>
      <c r="L76" s="23">
        <v>83</v>
      </c>
      <c r="M76" s="23"/>
      <c r="N76" s="23"/>
      <c r="O76" s="29"/>
      <c r="P76" s="29"/>
      <c r="Q76" s="29"/>
      <c r="R76" s="30">
        <v>420</v>
      </c>
      <c r="S76" s="95">
        <v>68</v>
      </c>
      <c r="T76" s="41">
        <v>15.637430126918911</v>
      </c>
      <c r="V76" s="41">
        <f t="shared" si="2"/>
        <v>15.637430126918911</v>
      </c>
      <c r="W76" s="41"/>
    </row>
    <row r="77" spans="1:23" x14ac:dyDescent="0.25">
      <c r="A77" s="49">
        <v>69</v>
      </c>
      <c r="B77" s="21" t="s">
        <v>43</v>
      </c>
      <c r="C77" s="23" t="s">
        <v>156</v>
      </c>
      <c r="D77" s="24" t="s">
        <v>157</v>
      </c>
      <c r="E77" s="24">
        <v>1</v>
      </c>
      <c r="F77" s="23" t="s">
        <v>106</v>
      </c>
      <c r="G77" s="64">
        <v>9.1</v>
      </c>
      <c r="H77" s="9">
        <v>240</v>
      </c>
      <c r="I77" s="9">
        <v>13</v>
      </c>
      <c r="J77" s="9">
        <v>0</v>
      </c>
      <c r="K77" s="9">
        <v>13</v>
      </c>
      <c r="L77" s="9">
        <v>0</v>
      </c>
      <c r="M77" s="9"/>
      <c r="N77" s="9"/>
      <c r="O77" s="29"/>
      <c r="P77" s="29"/>
      <c r="Q77" s="29"/>
      <c r="R77" s="30">
        <v>266</v>
      </c>
      <c r="S77" s="95">
        <v>69</v>
      </c>
      <c r="T77" s="41">
        <v>15.207360273048455</v>
      </c>
      <c r="V77" s="41">
        <f t="shared" si="2"/>
        <v>15.207360273048455</v>
      </c>
      <c r="W77" s="41"/>
    </row>
    <row r="78" spans="1:23" x14ac:dyDescent="0.25">
      <c r="A78" s="49">
        <v>70</v>
      </c>
      <c r="B78" s="21"/>
      <c r="C78" s="26" t="s">
        <v>158</v>
      </c>
      <c r="D78" s="43">
        <v>819</v>
      </c>
      <c r="E78" s="7" t="s">
        <v>37</v>
      </c>
      <c r="F78" s="50" t="s">
        <v>159</v>
      </c>
      <c r="G78" s="64">
        <v>3.1</v>
      </c>
      <c r="H78" s="9">
        <v>18</v>
      </c>
      <c r="I78" s="9">
        <v>0</v>
      </c>
      <c r="J78" s="9">
        <v>0</v>
      </c>
      <c r="K78" s="9">
        <v>0</v>
      </c>
      <c r="L78" s="9">
        <v>0</v>
      </c>
      <c r="M78" s="9"/>
      <c r="N78" s="9"/>
      <c r="O78" s="29"/>
      <c r="P78" s="29"/>
      <c r="Q78" s="29"/>
      <c r="R78" s="30">
        <v>18</v>
      </c>
      <c r="S78" s="95">
        <v>70</v>
      </c>
      <c r="T78" s="41">
        <v>14.794720254982813</v>
      </c>
      <c r="V78" s="41">
        <f t="shared" si="2"/>
        <v>14.794720254982813</v>
      </c>
      <c r="W78" s="41"/>
    </row>
    <row r="79" spans="1:23" x14ac:dyDescent="0.25">
      <c r="A79" s="53"/>
      <c r="B79" s="53"/>
      <c r="C79" s="54"/>
      <c r="D79" s="55"/>
      <c r="E79" s="56"/>
      <c r="F79" s="57"/>
      <c r="G79" s="58"/>
      <c r="H79" s="59"/>
      <c r="I79" s="59"/>
      <c r="J79" s="60"/>
      <c r="K79" s="60"/>
      <c r="L79" s="60"/>
      <c r="M79" s="60"/>
      <c r="N79" s="60"/>
      <c r="O79" s="60"/>
      <c r="P79" s="60"/>
      <c r="Q79" s="60"/>
      <c r="R79" s="61"/>
      <c r="S79" s="53"/>
      <c r="T79" s="62"/>
      <c r="V79" s="62"/>
      <c r="W79" s="46"/>
    </row>
    <row r="81" spans="1:5" x14ac:dyDescent="0.25">
      <c r="A81" s="96" t="s">
        <v>11</v>
      </c>
      <c r="B81" s="97"/>
      <c r="C81" s="97"/>
      <c r="D81" s="98"/>
      <c r="E81" s="47">
        <v>16.600000000000001</v>
      </c>
    </row>
    <row r="82" spans="1:5" x14ac:dyDescent="0.25">
      <c r="A82" s="108" t="s">
        <v>18</v>
      </c>
      <c r="B82" s="109"/>
      <c r="C82" s="109"/>
      <c r="D82" s="109"/>
      <c r="E82" s="47">
        <v>2670.6</v>
      </c>
    </row>
    <row r="83" spans="1:5" x14ac:dyDescent="0.25">
      <c r="A83" s="96" t="s">
        <v>10</v>
      </c>
      <c r="B83" s="97"/>
      <c r="C83" s="97"/>
      <c r="D83" s="98"/>
      <c r="E83" s="63">
        <f>SUM(G9:G78)+E81*A78+E82</f>
        <v>5175.6000000000004</v>
      </c>
    </row>
    <row r="85" spans="1:5" x14ac:dyDescent="0.25">
      <c r="E85" s="46"/>
    </row>
  </sheetData>
  <mergeCells count="22">
    <mergeCell ref="V1:V8"/>
    <mergeCell ref="W1:W8"/>
    <mergeCell ref="A5:R5"/>
    <mergeCell ref="A6:R6"/>
    <mergeCell ref="L1:R1"/>
    <mergeCell ref="L2:R2"/>
    <mergeCell ref="L3:R3"/>
    <mergeCell ref="L4:R4"/>
    <mergeCell ref="D7:D8"/>
    <mergeCell ref="B7:B8"/>
    <mergeCell ref="A81:D81"/>
    <mergeCell ref="A83:D83"/>
    <mergeCell ref="T7:T8"/>
    <mergeCell ref="G7:G8"/>
    <mergeCell ref="A7:A8"/>
    <mergeCell ref="C7:C8"/>
    <mergeCell ref="E7:E8"/>
    <mergeCell ref="F7:F8"/>
    <mergeCell ref="H7:Q7"/>
    <mergeCell ref="R7:R8"/>
    <mergeCell ref="S7:S8"/>
    <mergeCell ref="A82:D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zoomScale="120" zoomScaleNormal="120" zoomScalePageLayoutView="120" workbookViewId="0">
      <selection activeCell="A7" sqref="A7:A8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8.42578125" customWidth="1"/>
    <col min="5" max="5" width="9.28515625" customWidth="1"/>
    <col min="6" max="6" width="21.28515625" customWidth="1"/>
    <col min="7" max="7" width="12.7109375" customWidth="1"/>
    <col min="8" max="9" width="4.28515625" customWidth="1"/>
    <col min="10" max="10" width="4.140625" customWidth="1"/>
    <col min="11" max="12" width="4.28515625" customWidth="1"/>
    <col min="13" max="14" width="4.42578125" customWidth="1"/>
    <col min="15" max="15" width="4.140625" customWidth="1"/>
    <col min="16" max="16" width="4.7109375" customWidth="1"/>
    <col min="17" max="17" width="7.140625" customWidth="1"/>
    <col min="18" max="18" width="6.42578125" bestFit="1" customWidth="1"/>
    <col min="19" max="19" width="11.85546875" customWidth="1"/>
    <col min="21" max="21" width="7.42578125" customWidth="1"/>
    <col min="22" max="22" width="9.140625" customWidth="1"/>
  </cols>
  <sheetData>
    <row r="1" spans="1:22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13"/>
      <c r="L1" s="113"/>
      <c r="M1" s="113"/>
      <c r="N1" s="113"/>
      <c r="O1" s="113"/>
      <c r="P1" s="113"/>
      <c r="Q1" s="113"/>
      <c r="R1" s="2"/>
      <c r="U1" s="124" t="s">
        <v>14</v>
      </c>
      <c r="V1" s="110" t="s">
        <v>15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13"/>
      <c r="L2" s="113"/>
      <c r="M2" s="113"/>
      <c r="N2" s="113"/>
      <c r="O2" s="113"/>
      <c r="P2" s="113"/>
      <c r="Q2" s="113"/>
      <c r="R2" s="2"/>
      <c r="U2" s="125"/>
      <c r="V2" s="110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13"/>
      <c r="L3" s="113"/>
      <c r="M3" s="113"/>
      <c r="N3" s="113"/>
      <c r="O3" s="113"/>
      <c r="P3" s="113"/>
      <c r="Q3" s="113"/>
      <c r="R3" s="2"/>
      <c r="U3" s="125"/>
      <c r="V3" s="110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13"/>
      <c r="L4" s="113"/>
      <c r="M4" s="113"/>
      <c r="N4" s="113"/>
      <c r="O4" s="113"/>
      <c r="P4" s="113"/>
      <c r="Q4" s="113"/>
      <c r="R4" s="2"/>
      <c r="U4" s="125"/>
      <c r="V4" s="110"/>
    </row>
    <row r="5" spans="1:22" ht="15.75" x14ac:dyDescent="0.25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3"/>
      <c r="U5" s="125"/>
      <c r="V5" s="110"/>
    </row>
    <row r="6" spans="1:22" x14ac:dyDescent="0.25">
      <c r="A6" s="123" t="s">
        <v>287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48"/>
      <c r="U6" s="125"/>
      <c r="V6" s="110"/>
    </row>
    <row r="7" spans="1:22" ht="15.75" x14ac:dyDescent="0.25">
      <c r="A7" s="117" t="s">
        <v>13</v>
      </c>
      <c r="B7" s="119"/>
      <c r="C7" s="119" t="s">
        <v>1</v>
      </c>
      <c r="D7" s="119" t="s">
        <v>6</v>
      </c>
      <c r="E7" s="119" t="s">
        <v>2</v>
      </c>
      <c r="F7" s="119" t="s">
        <v>3</v>
      </c>
      <c r="G7" s="100" t="s">
        <v>8</v>
      </c>
      <c r="H7" s="121" t="s">
        <v>4</v>
      </c>
      <c r="I7" s="122"/>
      <c r="J7" s="122"/>
      <c r="K7" s="122"/>
      <c r="L7" s="122"/>
      <c r="M7" s="122"/>
      <c r="N7" s="122"/>
      <c r="O7" s="122"/>
      <c r="P7" s="122"/>
      <c r="Q7" s="114" t="s">
        <v>5</v>
      </c>
      <c r="R7" s="127" t="s">
        <v>12</v>
      </c>
      <c r="S7" s="116" t="s">
        <v>9</v>
      </c>
      <c r="U7" s="125"/>
      <c r="V7" s="110"/>
    </row>
    <row r="8" spans="1:22" ht="15.75" customHeight="1" x14ac:dyDescent="0.25">
      <c r="A8" s="118"/>
      <c r="B8" s="120"/>
      <c r="C8" s="120"/>
      <c r="D8" s="120"/>
      <c r="E8" s="120"/>
      <c r="F8" s="120"/>
      <c r="G8" s="101"/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115"/>
      <c r="R8" s="128"/>
      <c r="S8" s="116"/>
      <c r="U8" s="126"/>
      <c r="V8" s="110"/>
    </row>
    <row r="9" spans="1:22" x14ac:dyDescent="0.25">
      <c r="A9" s="68">
        <v>1</v>
      </c>
      <c r="B9" s="5"/>
      <c r="C9" s="88" t="s">
        <v>161</v>
      </c>
      <c r="D9" s="6" t="s">
        <v>162</v>
      </c>
      <c r="E9" s="7" t="s">
        <v>20</v>
      </c>
      <c r="F9" s="8" t="s">
        <v>163</v>
      </c>
      <c r="G9" s="72">
        <v>33.299999999999997</v>
      </c>
      <c r="H9" s="9">
        <v>240</v>
      </c>
      <c r="I9" s="9">
        <v>180</v>
      </c>
      <c r="J9" s="9">
        <v>180</v>
      </c>
      <c r="K9" s="9">
        <v>180</v>
      </c>
      <c r="L9" s="9">
        <v>240</v>
      </c>
      <c r="M9" s="9">
        <v>337</v>
      </c>
      <c r="N9" s="9"/>
      <c r="O9" s="9"/>
      <c r="P9" s="9"/>
      <c r="Q9" s="9">
        <v>1357</v>
      </c>
      <c r="R9" s="86">
        <v>1</v>
      </c>
      <c r="S9" s="41">
        <v>1153.2</v>
      </c>
      <c r="U9" s="41">
        <f t="shared" ref="U9:U40" si="0">$E$62*0.2/(0.01322*A9*A9+0.06088*A9+0.9259)</f>
        <v>1153.2</v>
      </c>
      <c r="V9" s="40"/>
    </row>
    <row r="10" spans="1:22" x14ac:dyDescent="0.25">
      <c r="A10" s="68">
        <v>2</v>
      </c>
      <c r="B10" s="5"/>
      <c r="C10" s="88" t="s">
        <v>164</v>
      </c>
      <c r="D10" s="6">
        <v>940</v>
      </c>
      <c r="E10" s="7" t="s">
        <v>28</v>
      </c>
      <c r="F10" s="8" t="s">
        <v>160</v>
      </c>
      <c r="G10" s="72">
        <v>49.2</v>
      </c>
      <c r="H10" s="9">
        <v>240</v>
      </c>
      <c r="I10" s="9">
        <v>180</v>
      </c>
      <c r="J10" s="9">
        <v>180</v>
      </c>
      <c r="K10" s="9">
        <v>180</v>
      </c>
      <c r="L10" s="9">
        <v>240</v>
      </c>
      <c r="M10" s="9">
        <v>333</v>
      </c>
      <c r="N10" s="9"/>
      <c r="O10" s="9"/>
      <c r="P10" s="9"/>
      <c r="Q10" s="9">
        <v>1353</v>
      </c>
      <c r="R10" s="86">
        <v>2</v>
      </c>
      <c r="S10" s="41">
        <v>1047.8492376469735</v>
      </c>
      <c r="U10" s="41">
        <f t="shared" si="0"/>
        <v>1047.8492376469735</v>
      </c>
      <c r="V10" s="40"/>
    </row>
    <row r="11" spans="1:22" x14ac:dyDescent="0.25">
      <c r="A11" s="68">
        <v>3</v>
      </c>
      <c r="B11" s="5"/>
      <c r="C11" s="88" t="s">
        <v>165</v>
      </c>
      <c r="D11" s="6">
        <v>2700</v>
      </c>
      <c r="E11" s="7" t="s">
        <v>25</v>
      </c>
      <c r="F11" s="8" t="s">
        <v>21</v>
      </c>
      <c r="G11" s="72">
        <v>86.6</v>
      </c>
      <c r="H11" s="9">
        <v>240</v>
      </c>
      <c r="I11" s="9">
        <v>180</v>
      </c>
      <c r="J11" s="9">
        <v>180</v>
      </c>
      <c r="K11" s="9">
        <v>180</v>
      </c>
      <c r="L11" s="9">
        <v>240</v>
      </c>
      <c r="M11" s="9">
        <v>326</v>
      </c>
      <c r="N11" s="9"/>
      <c r="O11" s="9"/>
      <c r="P11" s="9"/>
      <c r="Q11" s="9">
        <v>1346</v>
      </c>
      <c r="R11" s="86">
        <v>3</v>
      </c>
      <c r="S11" s="41">
        <v>939.45516162669458</v>
      </c>
      <c r="U11" s="41">
        <f t="shared" si="0"/>
        <v>939.45516162669458</v>
      </c>
      <c r="V11" s="40"/>
    </row>
    <row r="12" spans="1:22" x14ac:dyDescent="0.25">
      <c r="A12" s="68">
        <v>4</v>
      </c>
      <c r="B12" s="5"/>
      <c r="C12" s="88" t="s">
        <v>166</v>
      </c>
      <c r="D12" s="6" t="s">
        <v>167</v>
      </c>
      <c r="E12" s="7" t="s">
        <v>37</v>
      </c>
      <c r="F12" s="26" t="s">
        <v>31</v>
      </c>
      <c r="G12" s="72">
        <v>69.7</v>
      </c>
      <c r="H12" s="9">
        <v>240</v>
      </c>
      <c r="I12" s="9">
        <v>180</v>
      </c>
      <c r="J12" s="9">
        <v>180</v>
      </c>
      <c r="K12" s="9">
        <v>180</v>
      </c>
      <c r="L12" s="9">
        <v>240</v>
      </c>
      <c r="M12" s="9">
        <v>322</v>
      </c>
      <c r="N12" s="9"/>
      <c r="O12" s="9"/>
      <c r="P12" s="9"/>
      <c r="Q12" s="9">
        <v>1342</v>
      </c>
      <c r="R12" s="86">
        <v>4</v>
      </c>
      <c r="S12" s="41">
        <v>835.08334902312936</v>
      </c>
      <c r="U12" s="41">
        <f t="shared" si="0"/>
        <v>835.08334902312936</v>
      </c>
      <c r="V12" s="40"/>
    </row>
    <row r="13" spans="1:22" x14ac:dyDescent="0.25">
      <c r="A13" s="68">
        <v>5</v>
      </c>
      <c r="B13" s="15"/>
      <c r="C13" s="89" t="s">
        <v>168</v>
      </c>
      <c r="D13" s="17">
        <v>31</v>
      </c>
      <c r="E13" s="18" t="s">
        <v>28</v>
      </c>
      <c r="F13" s="19" t="s">
        <v>31</v>
      </c>
      <c r="G13" s="72">
        <v>24.8</v>
      </c>
      <c r="H13" s="9">
        <v>240</v>
      </c>
      <c r="I13" s="9">
        <v>180</v>
      </c>
      <c r="J13" s="9">
        <v>180</v>
      </c>
      <c r="K13" s="9">
        <v>180</v>
      </c>
      <c r="L13" s="9">
        <v>240</v>
      </c>
      <c r="M13" s="9">
        <v>294</v>
      </c>
      <c r="N13" s="9"/>
      <c r="O13" s="9"/>
      <c r="P13" s="9"/>
      <c r="Q13" s="9">
        <v>1314</v>
      </c>
      <c r="R13" s="86">
        <v>5</v>
      </c>
      <c r="S13" s="41">
        <v>738.85187083546907</v>
      </c>
      <c r="U13" s="41">
        <f t="shared" si="0"/>
        <v>738.85187083546907</v>
      </c>
      <c r="V13" s="40"/>
    </row>
    <row r="14" spans="1:22" x14ac:dyDescent="0.25">
      <c r="A14" s="68">
        <v>6</v>
      </c>
      <c r="B14" s="5"/>
      <c r="C14" s="88" t="s">
        <v>169</v>
      </c>
      <c r="D14" s="6">
        <v>936</v>
      </c>
      <c r="E14" s="7" t="s">
        <v>28</v>
      </c>
      <c r="F14" s="26" t="s">
        <v>170</v>
      </c>
      <c r="G14" s="72">
        <v>21.6</v>
      </c>
      <c r="H14" s="9">
        <v>240</v>
      </c>
      <c r="I14" s="9">
        <v>180</v>
      </c>
      <c r="J14" s="9">
        <v>180</v>
      </c>
      <c r="K14" s="9">
        <v>180</v>
      </c>
      <c r="L14" s="10">
        <v>240</v>
      </c>
      <c r="M14" s="9">
        <v>281</v>
      </c>
      <c r="N14" s="9"/>
      <c r="O14" s="9"/>
      <c r="P14" s="9"/>
      <c r="Q14" s="9">
        <v>1301</v>
      </c>
      <c r="R14" s="86">
        <v>6</v>
      </c>
      <c r="S14" s="41">
        <v>652.59464659611797</v>
      </c>
      <c r="U14" s="41">
        <f t="shared" si="0"/>
        <v>652.59464659611797</v>
      </c>
      <c r="V14" s="40"/>
    </row>
    <row r="15" spans="1:22" x14ac:dyDescent="0.25">
      <c r="A15" s="68">
        <v>7</v>
      </c>
      <c r="B15" s="5"/>
      <c r="C15" s="88" t="s">
        <v>171</v>
      </c>
      <c r="D15" s="6" t="s">
        <v>172</v>
      </c>
      <c r="E15" s="7" t="s">
        <v>20</v>
      </c>
      <c r="F15" s="8" t="s">
        <v>173</v>
      </c>
      <c r="G15" s="73">
        <v>47.2</v>
      </c>
      <c r="H15" s="10">
        <v>240</v>
      </c>
      <c r="I15" s="11">
        <v>180</v>
      </c>
      <c r="J15" s="11">
        <v>180</v>
      </c>
      <c r="K15" s="11">
        <v>180</v>
      </c>
      <c r="L15" s="11">
        <v>240</v>
      </c>
      <c r="M15" s="11">
        <v>268</v>
      </c>
      <c r="N15" s="11"/>
      <c r="O15" s="11"/>
      <c r="P15" s="11"/>
      <c r="Q15" s="11">
        <v>1288</v>
      </c>
      <c r="R15" s="86">
        <v>7</v>
      </c>
      <c r="S15" s="41">
        <v>576.6461316905353</v>
      </c>
      <c r="U15" s="41">
        <f t="shared" si="0"/>
        <v>576.6461316905353</v>
      </c>
      <c r="V15" s="40"/>
    </row>
    <row r="16" spans="1:22" x14ac:dyDescent="0.25">
      <c r="A16" s="68">
        <v>8</v>
      </c>
      <c r="B16" s="15"/>
      <c r="C16" s="25" t="s">
        <v>19</v>
      </c>
      <c r="D16" s="12">
        <v>1985</v>
      </c>
      <c r="E16" s="13" t="s">
        <v>20</v>
      </c>
      <c r="F16" s="12" t="s">
        <v>21</v>
      </c>
      <c r="G16" s="72">
        <v>0</v>
      </c>
      <c r="H16" s="9">
        <v>240</v>
      </c>
      <c r="I16" s="9">
        <v>180</v>
      </c>
      <c r="J16" s="9">
        <v>180</v>
      </c>
      <c r="K16" s="9">
        <v>180</v>
      </c>
      <c r="L16" s="11">
        <v>240</v>
      </c>
      <c r="M16" s="9">
        <v>257</v>
      </c>
      <c r="N16" s="9"/>
      <c r="O16" s="9"/>
      <c r="P16" s="9"/>
      <c r="Q16" s="9">
        <v>1277</v>
      </c>
      <c r="R16" s="86">
        <v>8</v>
      </c>
      <c r="S16" s="41">
        <v>510.48684827934238</v>
      </c>
      <c r="U16" s="41">
        <f t="shared" si="0"/>
        <v>510.48684827934238</v>
      </c>
      <c r="V16" s="41"/>
    </row>
    <row r="17" spans="1:22" x14ac:dyDescent="0.25">
      <c r="A17" s="68">
        <v>9</v>
      </c>
      <c r="B17" s="5"/>
      <c r="C17" s="88" t="s">
        <v>174</v>
      </c>
      <c r="D17" s="6">
        <v>2536</v>
      </c>
      <c r="E17" s="7" t="s">
        <v>20</v>
      </c>
      <c r="F17" s="8" t="s">
        <v>175</v>
      </c>
      <c r="G17" s="74">
        <v>1.4</v>
      </c>
      <c r="H17" s="11">
        <v>240</v>
      </c>
      <c r="I17" s="11">
        <v>180</v>
      </c>
      <c r="J17" s="11">
        <v>180</v>
      </c>
      <c r="K17" s="11">
        <v>180</v>
      </c>
      <c r="L17" s="11">
        <v>240</v>
      </c>
      <c r="M17" s="11">
        <v>226</v>
      </c>
      <c r="N17" s="11"/>
      <c r="O17" s="11"/>
      <c r="P17" s="11"/>
      <c r="Q17" s="11">
        <v>1246</v>
      </c>
      <c r="R17" s="86">
        <v>9</v>
      </c>
      <c r="S17" s="41">
        <v>453.18787726358147</v>
      </c>
      <c r="U17" s="41">
        <f t="shared" si="0"/>
        <v>453.18787726358147</v>
      </c>
      <c r="V17" s="41"/>
    </row>
    <row r="18" spans="1:22" x14ac:dyDescent="0.25">
      <c r="A18" s="68">
        <v>10</v>
      </c>
      <c r="B18" s="5"/>
      <c r="C18" s="88" t="s">
        <v>176</v>
      </c>
      <c r="D18" s="6">
        <v>3070</v>
      </c>
      <c r="E18" s="7" t="s">
        <v>37</v>
      </c>
      <c r="F18" s="26" t="s">
        <v>177</v>
      </c>
      <c r="G18" s="72">
        <v>10.8</v>
      </c>
      <c r="H18" s="9">
        <v>240</v>
      </c>
      <c r="I18" s="9">
        <v>180</v>
      </c>
      <c r="J18" s="9">
        <v>180</v>
      </c>
      <c r="K18" s="9">
        <v>180</v>
      </c>
      <c r="L18" s="9">
        <v>240</v>
      </c>
      <c r="M18" s="9">
        <v>207</v>
      </c>
      <c r="N18" s="9"/>
      <c r="O18" s="9"/>
      <c r="P18" s="9"/>
      <c r="Q18" s="9">
        <v>1227</v>
      </c>
      <c r="R18" s="86">
        <v>10</v>
      </c>
      <c r="S18" s="41">
        <v>403.68257079847376</v>
      </c>
      <c r="U18" s="41">
        <f t="shared" si="0"/>
        <v>403.68257079847376</v>
      </c>
      <c r="V18" s="41"/>
    </row>
    <row r="19" spans="1:22" x14ac:dyDescent="0.25">
      <c r="A19" s="68">
        <v>11</v>
      </c>
      <c r="B19" s="15"/>
      <c r="C19" s="25" t="s">
        <v>178</v>
      </c>
      <c r="D19" s="12">
        <v>833</v>
      </c>
      <c r="E19" s="13">
        <v>1</v>
      </c>
      <c r="F19" s="91" t="s">
        <v>159</v>
      </c>
      <c r="G19" s="74">
        <v>29.3</v>
      </c>
      <c r="H19" s="11">
        <v>240</v>
      </c>
      <c r="I19" s="11">
        <v>180</v>
      </c>
      <c r="J19" s="11">
        <v>180</v>
      </c>
      <c r="K19" s="11">
        <v>180</v>
      </c>
      <c r="L19" s="11">
        <v>240</v>
      </c>
      <c r="M19" s="11">
        <v>199</v>
      </c>
      <c r="N19" s="11"/>
      <c r="O19" s="11"/>
      <c r="P19" s="11"/>
      <c r="Q19" s="11">
        <v>1219</v>
      </c>
      <c r="R19" s="86">
        <v>11</v>
      </c>
      <c r="S19" s="41">
        <v>360.91637456184276</v>
      </c>
      <c r="U19" s="41">
        <f t="shared" si="0"/>
        <v>360.91637456184276</v>
      </c>
      <c r="V19" s="41"/>
    </row>
    <row r="20" spans="1:22" x14ac:dyDescent="0.25">
      <c r="A20" s="68">
        <v>12</v>
      </c>
      <c r="B20" s="5"/>
      <c r="C20" s="88" t="s">
        <v>179</v>
      </c>
      <c r="D20" s="6">
        <v>1796</v>
      </c>
      <c r="E20" s="7" t="s">
        <v>20</v>
      </c>
      <c r="F20" s="8" t="s">
        <v>180</v>
      </c>
      <c r="G20" s="72">
        <v>8.5</v>
      </c>
      <c r="H20" s="9">
        <v>240</v>
      </c>
      <c r="I20" s="9">
        <v>180</v>
      </c>
      <c r="J20" s="9">
        <v>180</v>
      </c>
      <c r="K20" s="9">
        <v>180</v>
      </c>
      <c r="L20" s="9">
        <v>240</v>
      </c>
      <c r="M20" s="9">
        <v>190</v>
      </c>
      <c r="N20" s="9"/>
      <c r="O20" s="9"/>
      <c r="P20" s="9"/>
      <c r="Q20" s="9">
        <v>1210</v>
      </c>
      <c r="R20" s="86">
        <v>12</v>
      </c>
      <c r="S20" s="41">
        <v>323.91984584875877</v>
      </c>
      <c r="U20" s="41">
        <f t="shared" si="0"/>
        <v>323.91984584875877</v>
      </c>
      <c r="V20" s="41"/>
    </row>
    <row r="21" spans="1:22" x14ac:dyDescent="0.25">
      <c r="A21" s="68">
        <v>13</v>
      </c>
      <c r="B21" s="5"/>
      <c r="C21" s="88" t="s">
        <v>181</v>
      </c>
      <c r="D21" s="6" t="s">
        <v>182</v>
      </c>
      <c r="E21" s="7">
        <v>1</v>
      </c>
      <c r="F21" s="8" t="s">
        <v>21</v>
      </c>
      <c r="G21" s="72">
        <v>7.1</v>
      </c>
      <c r="H21" s="9">
        <v>240</v>
      </c>
      <c r="I21" s="9">
        <v>180</v>
      </c>
      <c r="J21" s="9">
        <v>180</v>
      </c>
      <c r="K21" s="9">
        <v>180</v>
      </c>
      <c r="L21" s="9">
        <v>240</v>
      </c>
      <c r="M21" s="9">
        <v>161</v>
      </c>
      <c r="N21" s="9"/>
      <c r="O21" s="9"/>
      <c r="P21" s="9"/>
      <c r="Q21" s="9">
        <v>1181</v>
      </c>
      <c r="R21" s="86">
        <v>13</v>
      </c>
      <c r="S21" s="41">
        <v>291.83706523059482</v>
      </c>
      <c r="U21" s="41">
        <f t="shared" si="0"/>
        <v>291.83706523059482</v>
      </c>
      <c r="V21" s="41"/>
    </row>
    <row r="22" spans="1:22" x14ac:dyDescent="0.25">
      <c r="A22" s="68">
        <v>14</v>
      </c>
      <c r="B22" s="15"/>
      <c r="C22" s="25" t="s">
        <v>183</v>
      </c>
      <c r="D22" s="14" t="s">
        <v>184</v>
      </c>
      <c r="E22" s="16" t="s">
        <v>20</v>
      </c>
      <c r="F22" s="14" t="s">
        <v>106</v>
      </c>
      <c r="G22" s="74">
        <v>29.5</v>
      </c>
      <c r="H22" s="11">
        <v>240</v>
      </c>
      <c r="I22" s="11">
        <v>180</v>
      </c>
      <c r="J22" s="11">
        <v>180</v>
      </c>
      <c r="K22" s="11">
        <v>180</v>
      </c>
      <c r="L22" s="11">
        <v>240</v>
      </c>
      <c r="M22" s="11">
        <v>154</v>
      </c>
      <c r="N22" s="11"/>
      <c r="O22" s="11"/>
      <c r="P22" s="11"/>
      <c r="Q22" s="11">
        <v>1174</v>
      </c>
      <c r="R22" s="86">
        <v>14</v>
      </c>
      <c r="S22" s="41">
        <v>263.9300214677732</v>
      </c>
      <c r="U22" s="41">
        <f t="shared" si="0"/>
        <v>263.9300214677732</v>
      </c>
      <c r="V22" s="41"/>
    </row>
    <row r="23" spans="1:22" x14ac:dyDescent="0.25">
      <c r="A23" s="68">
        <v>15</v>
      </c>
      <c r="B23" s="5"/>
      <c r="C23" s="88" t="s">
        <v>185</v>
      </c>
      <c r="D23" s="6">
        <v>2844</v>
      </c>
      <c r="E23" s="7" t="s">
        <v>37</v>
      </c>
      <c r="F23" s="26" t="s">
        <v>23</v>
      </c>
      <c r="G23" s="72">
        <v>16.8</v>
      </c>
      <c r="H23" s="9">
        <v>240</v>
      </c>
      <c r="I23" s="9">
        <v>180</v>
      </c>
      <c r="J23" s="9">
        <v>180</v>
      </c>
      <c r="K23" s="9">
        <v>180</v>
      </c>
      <c r="L23" s="9">
        <v>240</v>
      </c>
      <c r="M23" s="9">
        <v>138</v>
      </c>
      <c r="N23" s="9"/>
      <c r="O23" s="9"/>
      <c r="P23" s="9"/>
      <c r="Q23" s="9">
        <v>1158</v>
      </c>
      <c r="R23" s="86">
        <v>15</v>
      </c>
      <c r="S23" s="41">
        <v>239.57121489114181</v>
      </c>
      <c r="U23" s="41">
        <f t="shared" si="0"/>
        <v>239.57121489114181</v>
      </c>
      <c r="V23" s="41"/>
    </row>
    <row r="24" spans="1:22" x14ac:dyDescent="0.25">
      <c r="A24" s="68">
        <v>16</v>
      </c>
      <c r="B24" s="5"/>
      <c r="C24" s="25" t="s">
        <v>186</v>
      </c>
      <c r="D24" s="12" t="s">
        <v>187</v>
      </c>
      <c r="E24" s="13">
        <v>1</v>
      </c>
      <c r="F24" s="90" t="s">
        <v>163</v>
      </c>
      <c r="G24" s="76">
        <v>6.9</v>
      </c>
      <c r="H24" s="9">
        <v>240</v>
      </c>
      <c r="I24" s="9">
        <v>180</v>
      </c>
      <c r="J24" s="9">
        <v>180</v>
      </c>
      <c r="K24" s="9">
        <v>180</v>
      </c>
      <c r="L24" s="9">
        <v>240</v>
      </c>
      <c r="M24" s="9">
        <v>129</v>
      </c>
      <c r="N24" s="9"/>
      <c r="O24" s="9"/>
      <c r="P24" s="9"/>
      <c r="Q24" s="9">
        <v>1149</v>
      </c>
      <c r="R24" s="86">
        <v>16</v>
      </c>
      <c r="S24" s="41">
        <v>218.23136460836818</v>
      </c>
      <c r="U24" s="41">
        <f t="shared" si="0"/>
        <v>218.23136460836818</v>
      </c>
      <c r="V24" s="41"/>
    </row>
    <row r="25" spans="1:22" x14ac:dyDescent="0.25">
      <c r="A25" s="68">
        <v>17</v>
      </c>
      <c r="B25" s="5"/>
      <c r="C25" s="88" t="s">
        <v>188</v>
      </c>
      <c r="D25" s="6">
        <v>2387</v>
      </c>
      <c r="E25" s="7" t="s">
        <v>20</v>
      </c>
      <c r="F25" s="92" t="s">
        <v>189</v>
      </c>
      <c r="G25" s="72">
        <v>24.3</v>
      </c>
      <c r="H25" s="9">
        <v>240</v>
      </c>
      <c r="I25" s="9">
        <v>180</v>
      </c>
      <c r="J25" s="9">
        <v>180</v>
      </c>
      <c r="K25" s="9">
        <v>180</v>
      </c>
      <c r="L25" s="9">
        <v>240</v>
      </c>
      <c r="M25" s="9">
        <v>122</v>
      </c>
      <c r="N25" s="9"/>
      <c r="O25" s="9"/>
      <c r="P25" s="9"/>
      <c r="Q25" s="9">
        <v>1142</v>
      </c>
      <c r="R25" s="86">
        <v>17</v>
      </c>
      <c r="S25" s="41">
        <v>199.46587701333925</v>
      </c>
      <c r="U25" s="41">
        <f t="shared" si="0"/>
        <v>199.46587701333925</v>
      </c>
      <c r="V25" s="41"/>
    </row>
    <row r="26" spans="1:22" x14ac:dyDescent="0.25">
      <c r="A26" s="68">
        <v>18</v>
      </c>
      <c r="B26" s="15"/>
      <c r="C26" s="25" t="s">
        <v>190</v>
      </c>
      <c r="D26" s="14" t="s">
        <v>191</v>
      </c>
      <c r="E26" s="16" t="s">
        <v>20</v>
      </c>
      <c r="F26" s="14" t="s">
        <v>21</v>
      </c>
      <c r="G26" s="72">
        <v>7.5</v>
      </c>
      <c r="H26" s="9">
        <v>240</v>
      </c>
      <c r="I26" s="9">
        <v>180</v>
      </c>
      <c r="J26" s="9">
        <v>180</v>
      </c>
      <c r="K26" s="9">
        <v>180</v>
      </c>
      <c r="L26" s="9">
        <v>240</v>
      </c>
      <c r="M26" s="9">
        <v>5</v>
      </c>
      <c r="N26" s="9"/>
      <c r="O26" s="9"/>
      <c r="P26" s="9"/>
      <c r="Q26" s="9">
        <v>1025</v>
      </c>
      <c r="R26" s="86">
        <v>18</v>
      </c>
      <c r="S26" s="41">
        <v>182.90187818595339</v>
      </c>
      <c r="U26" s="41">
        <f t="shared" si="0"/>
        <v>182.90187818595339</v>
      </c>
      <c r="V26" s="41"/>
    </row>
    <row r="27" spans="1:22" x14ac:dyDescent="0.25">
      <c r="A27" s="68">
        <v>19</v>
      </c>
      <c r="B27" s="15"/>
      <c r="C27" s="25" t="s">
        <v>192</v>
      </c>
      <c r="D27" s="12" t="s">
        <v>193</v>
      </c>
      <c r="E27" s="13">
        <v>1</v>
      </c>
      <c r="F27" s="14" t="s">
        <v>194</v>
      </c>
      <c r="G27" s="75">
        <v>16.100000000000001</v>
      </c>
      <c r="H27" s="9">
        <v>240</v>
      </c>
      <c r="I27" s="9">
        <v>168</v>
      </c>
      <c r="J27" s="9">
        <v>180</v>
      </c>
      <c r="K27" s="9">
        <v>180</v>
      </c>
      <c r="L27" s="10">
        <v>240</v>
      </c>
      <c r="M27" s="9"/>
      <c r="N27" s="9"/>
      <c r="O27" s="9"/>
      <c r="P27" s="9"/>
      <c r="Q27" s="9">
        <v>1008</v>
      </c>
      <c r="R27" s="86">
        <v>19</v>
      </c>
      <c r="S27" s="41">
        <v>168.22658948744279</v>
      </c>
      <c r="U27" s="41">
        <f t="shared" si="0"/>
        <v>168.22658948744279</v>
      </c>
      <c r="V27" s="41"/>
    </row>
    <row r="28" spans="1:22" x14ac:dyDescent="0.25">
      <c r="A28" s="68">
        <v>20</v>
      </c>
      <c r="B28" s="5"/>
      <c r="C28" s="88" t="s">
        <v>195</v>
      </c>
      <c r="D28" s="6" t="s">
        <v>196</v>
      </c>
      <c r="E28" s="7" t="s">
        <v>37</v>
      </c>
      <c r="F28" s="26" t="s">
        <v>23</v>
      </c>
      <c r="G28" s="72">
        <v>10.6</v>
      </c>
      <c r="H28" s="9">
        <v>240</v>
      </c>
      <c r="I28" s="9">
        <v>162</v>
      </c>
      <c r="J28" s="9">
        <v>180</v>
      </c>
      <c r="K28" s="9">
        <v>180</v>
      </c>
      <c r="L28" s="9">
        <v>240</v>
      </c>
      <c r="M28" s="9"/>
      <c r="N28" s="9"/>
      <c r="O28" s="9"/>
      <c r="P28" s="9"/>
      <c r="Q28" s="9">
        <v>1002</v>
      </c>
      <c r="R28" s="86">
        <v>20</v>
      </c>
      <c r="S28" s="41">
        <v>155.17728587768283</v>
      </c>
      <c r="U28" s="41">
        <f t="shared" si="0"/>
        <v>155.17728587768283</v>
      </c>
      <c r="V28" s="41"/>
    </row>
    <row r="29" spans="1:22" x14ac:dyDescent="0.25">
      <c r="A29" s="68">
        <v>21</v>
      </c>
      <c r="B29" s="5"/>
      <c r="C29" s="89" t="s">
        <v>197</v>
      </c>
      <c r="D29" s="17">
        <v>601</v>
      </c>
      <c r="E29" s="18" t="s">
        <v>20</v>
      </c>
      <c r="F29" s="93" t="s">
        <v>177</v>
      </c>
      <c r="G29" s="73">
        <v>49.3</v>
      </c>
      <c r="H29" s="10">
        <v>240</v>
      </c>
      <c r="I29" s="11">
        <v>156</v>
      </c>
      <c r="J29" s="11">
        <v>180</v>
      </c>
      <c r="K29" s="11">
        <v>180</v>
      </c>
      <c r="L29" s="10">
        <v>240</v>
      </c>
      <c r="M29" s="11"/>
      <c r="N29" s="11"/>
      <c r="O29" s="11"/>
      <c r="P29" s="11"/>
      <c r="Q29" s="11">
        <v>996</v>
      </c>
      <c r="R29" s="86">
        <v>21</v>
      </c>
      <c r="S29" s="41">
        <v>143.53280892163693</v>
      </c>
      <c r="U29" s="41">
        <f t="shared" si="0"/>
        <v>143.53280892163693</v>
      </c>
      <c r="V29" s="41"/>
    </row>
    <row r="30" spans="1:22" x14ac:dyDescent="0.25">
      <c r="A30" s="68">
        <v>22</v>
      </c>
      <c r="B30" s="5"/>
      <c r="C30" s="89" t="s">
        <v>198</v>
      </c>
      <c r="D30" s="17">
        <v>2535</v>
      </c>
      <c r="E30" s="18" t="s">
        <v>20</v>
      </c>
      <c r="F30" s="19" t="s">
        <v>175</v>
      </c>
      <c r="G30" s="72">
        <v>45.7</v>
      </c>
      <c r="H30" s="9">
        <v>240</v>
      </c>
      <c r="I30" s="9">
        <v>147</v>
      </c>
      <c r="J30" s="9">
        <v>180</v>
      </c>
      <c r="K30" s="9">
        <v>180</v>
      </c>
      <c r="L30" s="9">
        <v>240</v>
      </c>
      <c r="M30" s="9"/>
      <c r="N30" s="9"/>
      <c r="O30" s="9"/>
      <c r="P30" s="9"/>
      <c r="Q30" s="9">
        <v>987</v>
      </c>
      <c r="R30" s="86">
        <v>22</v>
      </c>
      <c r="S30" s="41">
        <v>133.10648749847064</v>
      </c>
      <c r="U30" s="41">
        <f t="shared" si="0"/>
        <v>133.10648749847064</v>
      </c>
      <c r="V30" s="41"/>
    </row>
    <row r="31" spans="1:22" x14ac:dyDescent="0.25">
      <c r="A31" s="68">
        <v>23</v>
      </c>
      <c r="B31" s="5"/>
      <c r="C31" s="88" t="s">
        <v>199</v>
      </c>
      <c r="D31" s="6">
        <v>33</v>
      </c>
      <c r="E31" s="7" t="s">
        <v>20</v>
      </c>
      <c r="F31" s="26" t="s">
        <v>159</v>
      </c>
      <c r="G31" s="75">
        <v>59.2</v>
      </c>
      <c r="H31" s="9">
        <v>240</v>
      </c>
      <c r="I31" s="9">
        <v>180</v>
      </c>
      <c r="J31" s="9">
        <v>180</v>
      </c>
      <c r="K31" s="9">
        <v>180</v>
      </c>
      <c r="L31" s="9">
        <v>206</v>
      </c>
      <c r="M31" s="9"/>
      <c r="N31" s="9"/>
      <c r="O31" s="9"/>
      <c r="P31" s="9"/>
      <c r="Q31" s="9">
        <v>986</v>
      </c>
      <c r="R31" s="86">
        <v>23</v>
      </c>
      <c r="S31" s="41">
        <v>123.74027846927738</v>
      </c>
      <c r="U31" s="41">
        <f t="shared" si="0"/>
        <v>123.74027846927738</v>
      </c>
      <c r="V31" s="40"/>
    </row>
    <row r="32" spans="1:22" x14ac:dyDescent="0.25">
      <c r="A32" s="68">
        <v>24</v>
      </c>
      <c r="B32" s="5"/>
      <c r="C32" s="88" t="s">
        <v>200</v>
      </c>
      <c r="D32" s="6">
        <v>154</v>
      </c>
      <c r="E32" s="7" t="s">
        <v>28</v>
      </c>
      <c r="F32" s="8" t="s">
        <v>177</v>
      </c>
      <c r="G32" s="74">
        <v>32.6</v>
      </c>
      <c r="H32" s="11">
        <v>240</v>
      </c>
      <c r="I32" s="11">
        <v>180</v>
      </c>
      <c r="J32" s="11">
        <v>180</v>
      </c>
      <c r="K32" s="11">
        <v>180</v>
      </c>
      <c r="L32" s="11">
        <v>204</v>
      </c>
      <c r="M32" s="11"/>
      <c r="N32" s="11"/>
      <c r="O32" s="11"/>
      <c r="P32" s="11"/>
      <c r="Q32" s="11">
        <v>984</v>
      </c>
      <c r="R32" s="86" t="s">
        <v>248</v>
      </c>
      <c r="S32" s="41">
        <v>111.48549325557478</v>
      </c>
      <c r="U32" s="41">
        <f t="shared" si="0"/>
        <v>115.29993781082092</v>
      </c>
      <c r="V32" s="41">
        <f>SUM(U32+U33)/2</f>
        <v>111.48549325557478</v>
      </c>
    </row>
    <row r="33" spans="1:22" x14ac:dyDescent="0.25">
      <c r="A33" s="68">
        <v>25</v>
      </c>
      <c r="B33" s="5" t="s">
        <v>43</v>
      </c>
      <c r="C33" s="88" t="s">
        <v>201</v>
      </c>
      <c r="D33" s="6" t="s">
        <v>202</v>
      </c>
      <c r="E33" s="7">
        <v>2</v>
      </c>
      <c r="F33" s="8" t="s">
        <v>203</v>
      </c>
      <c r="G33" s="72">
        <v>10.199999999999999</v>
      </c>
      <c r="H33" s="9">
        <v>240</v>
      </c>
      <c r="I33" s="9">
        <v>180</v>
      </c>
      <c r="J33" s="9">
        <v>180</v>
      </c>
      <c r="K33" s="9">
        <v>144</v>
      </c>
      <c r="L33" s="9">
        <v>240</v>
      </c>
      <c r="M33" s="9"/>
      <c r="N33" s="9"/>
      <c r="O33" s="9"/>
      <c r="P33" s="9"/>
      <c r="Q33" s="9">
        <v>984</v>
      </c>
      <c r="R33" s="86" t="s">
        <v>248</v>
      </c>
      <c r="S33" s="41">
        <v>111.48549325557478</v>
      </c>
      <c r="U33" s="41">
        <f t="shared" si="0"/>
        <v>107.67104870032864</v>
      </c>
      <c r="V33" s="41">
        <f>SUM(U32+U33)/2</f>
        <v>111.48549325557478</v>
      </c>
    </row>
    <row r="34" spans="1:22" x14ac:dyDescent="0.25">
      <c r="A34" s="68">
        <v>26</v>
      </c>
      <c r="B34" s="15"/>
      <c r="C34" s="25" t="s">
        <v>204</v>
      </c>
      <c r="D34" s="12">
        <v>2883</v>
      </c>
      <c r="E34" s="13" t="s">
        <v>28</v>
      </c>
      <c r="F34" s="91" t="s">
        <v>170</v>
      </c>
      <c r="G34" s="74">
        <v>29</v>
      </c>
      <c r="H34" s="11">
        <v>240</v>
      </c>
      <c r="I34" s="11">
        <v>180</v>
      </c>
      <c r="J34" s="11">
        <v>180</v>
      </c>
      <c r="K34" s="11">
        <v>180</v>
      </c>
      <c r="L34" s="11">
        <v>191</v>
      </c>
      <c r="M34" s="11"/>
      <c r="N34" s="11"/>
      <c r="O34" s="11"/>
      <c r="P34" s="11"/>
      <c r="Q34" s="9">
        <v>971</v>
      </c>
      <c r="R34" s="86">
        <v>26</v>
      </c>
      <c r="S34" s="41">
        <v>100.75575553711064</v>
      </c>
      <c r="U34" s="41">
        <f t="shared" si="0"/>
        <v>100.75575553711064</v>
      </c>
      <c r="V34" s="41"/>
    </row>
    <row r="35" spans="1:22" x14ac:dyDescent="0.25">
      <c r="A35" s="68">
        <v>27</v>
      </c>
      <c r="B35" s="5"/>
      <c r="C35" s="88" t="s">
        <v>205</v>
      </c>
      <c r="D35" s="6" t="s">
        <v>206</v>
      </c>
      <c r="E35" s="7" t="s">
        <v>20</v>
      </c>
      <c r="F35" s="26" t="s">
        <v>207</v>
      </c>
      <c r="G35" s="72">
        <v>58.5</v>
      </c>
      <c r="H35" s="9">
        <v>240</v>
      </c>
      <c r="I35" s="9">
        <v>180</v>
      </c>
      <c r="J35" s="9">
        <v>180</v>
      </c>
      <c r="K35" s="9">
        <v>180</v>
      </c>
      <c r="L35" s="9">
        <v>173</v>
      </c>
      <c r="M35" s="9"/>
      <c r="N35" s="9"/>
      <c r="O35" s="9"/>
      <c r="P35" s="9"/>
      <c r="Q35" s="9">
        <v>953</v>
      </c>
      <c r="R35" s="86">
        <v>27</v>
      </c>
      <c r="S35" s="41">
        <v>94.470076283849309</v>
      </c>
      <c r="U35" s="41">
        <f t="shared" si="0"/>
        <v>94.470076283849309</v>
      </c>
      <c r="V35" s="41"/>
    </row>
    <row r="36" spans="1:22" x14ac:dyDescent="0.25">
      <c r="A36" s="68">
        <v>28</v>
      </c>
      <c r="B36" s="15"/>
      <c r="C36" s="25" t="s">
        <v>208</v>
      </c>
      <c r="D36" s="12">
        <v>1315</v>
      </c>
      <c r="E36" s="13" t="s">
        <v>37</v>
      </c>
      <c r="F36" s="91" t="s">
        <v>46</v>
      </c>
      <c r="G36" s="73">
        <v>5.5</v>
      </c>
      <c r="H36" s="10">
        <v>163</v>
      </c>
      <c r="I36" s="11">
        <v>180</v>
      </c>
      <c r="J36" s="11">
        <v>180</v>
      </c>
      <c r="K36" s="11">
        <v>180</v>
      </c>
      <c r="L36" s="11">
        <v>240</v>
      </c>
      <c r="M36" s="11"/>
      <c r="N36" s="11"/>
      <c r="O36" s="11"/>
      <c r="P36" s="11"/>
      <c r="Q36" s="9">
        <v>943</v>
      </c>
      <c r="R36" s="86">
        <v>28</v>
      </c>
      <c r="S36" s="41">
        <v>88.741687200173601</v>
      </c>
      <c r="U36" s="41">
        <f t="shared" si="0"/>
        <v>88.741687200173601</v>
      </c>
      <c r="V36" s="41"/>
    </row>
    <row r="37" spans="1:22" x14ac:dyDescent="0.25">
      <c r="A37" s="68">
        <v>29</v>
      </c>
      <c r="B37" s="71" t="s">
        <v>43</v>
      </c>
      <c r="C37" s="88" t="s">
        <v>209</v>
      </c>
      <c r="D37" s="6" t="s">
        <v>210</v>
      </c>
      <c r="E37" s="7">
        <v>2</v>
      </c>
      <c r="F37" s="8" t="s">
        <v>211</v>
      </c>
      <c r="G37" s="72">
        <v>17.600000000000001</v>
      </c>
      <c r="H37" s="9">
        <v>240</v>
      </c>
      <c r="I37" s="9">
        <v>180</v>
      </c>
      <c r="J37" s="9">
        <v>180</v>
      </c>
      <c r="K37" s="9">
        <v>180</v>
      </c>
      <c r="L37" s="9">
        <v>159</v>
      </c>
      <c r="M37" s="9"/>
      <c r="N37" s="9"/>
      <c r="O37" s="9"/>
      <c r="P37" s="9"/>
      <c r="Q37" s="9">
        <v>939</v>
      </c>
      <c r="R37" s="86">
        <v>29</v>
      </c>
      <c r="S37" s="41">
        <v>83.508093014633474</v>
      </c>
      <c r="U37" s="41">
        <f t="shared" si="0"/>
        <v>83.508093014633474</v>
      </c>
      <c r="V37" s="41"/>
    </row>
    <row r="38" spans="1:22" x14ac:dyDescent="0.25">
      <c r="A38" s="68">
        <v>30</v>
      </c>
      <c r="B38" s="5"/>
      <c r="C38" s="88" t="s">
        <v>212</v>
      </c>
      <c r="D38" s="6">
        <v>2689</v>
      </c>
      <c r="E38" s="7" t="s">
        <v>37</v>
      </c>
      <c r="F38" s="26" t="s">
        <v>189</v>
      </c>
      <c r="G38" s="72">
        <v>1.6</v>
      </c>
      <c r="H38" s="9">
        <v>240</v>
      </c>
      <c r="I38" s="9">
        <v>98</v>
      </c>
      <c r="J38" s="9">
        <v>180</v>
      </c>
      <c r="K38" s="9">
        <v>180</v>
      </c>
      <c r="L38" s="9">
        <v>240</v>
      </c>
      <c r="M38" s="9"/>
      <c r="N38" s="9"/>
      <c r="O38" s="9"/>
      <c r="P38" s="9"/>
      <c r="Q38" s="9">
        <v>938</v>
      </c>
      <c r="R38" s="86" t="s">
        <v>16</v>
      </c>
      <c r="S38" s="41">
        <v>76.515363726409049</v>
      </c>
      <c r="U38" s="41">
        <f t="shared" si="0"/>
        <v>78.715111635939195</v>
      </c>
      <c r="V38" s="41">
        <f>SUM(U38+U39)/2</f>
        <v>76.515363726409049</v>
      </c>
    </row>
    <row r="39" spans="1:22" x14ac:dyDescent="0.25">
      <c r="A39" s="68">
        <v>31</v>
      </c>
      <c r="B39" s="5"/>
      <c r="C39" s="88" t="s">
        <v>120</v>
      </c>
      <c r="D39" s="6" t="s">
        <v>213</v>
      </c>
      <c r="E39" s="7" t="s">
        <v>37</v>
      </c>
      <c r="F39" s="8" t="s">
        <v>203</v>
      </c>
      <c r="G39" s="72">
        <v>10.3</v>
      </c>
      <c r="H39" s="9">
        <v>240</v>
      </c>
      <c r="I39" s="9">
        <v>154</v>
      </c>
      <c r="J39" s="9">
        <v>180</v>
      </c>
      <c r="K39" s="9">
        <v>180</v>
      </c>
      <c r="L39" s="9">
        <v>184</v>
      </c>
      <c r="M39" s="9"/>
      <c r="N39" s="9"/>
      <c r="O39" s="9"/>
      <c r="P39" s="9"/>
      <c r="Q39" s="9">
        <v>938</v>
      </c>
      <c r="R39" s="86" t="s">
        <v>16</v>
      </c>
      <c r="S39" s="41">
        <v>76.515363726409049</v>
      </c>
      <c r="U39" s="41">
        <f t="shared" si="0"/>
        <v>74.315615816878889</v>
      </c>
      <c r="V39" s="41">
        <f>SUM(U38+U39)/2</f>
        <v>76.515363726409049</v>
      </c>
    </row>
    <row r="40" spans="1:22" x14ac:dyDescent="0.25">
      <c r="A40" s="68">
        <v>32</v>
      </c>
      <c r="B40" s="15"/>
      <c r="C40" s="25" t="s">
        <v>214</v>
      </c>
      <c r="D40" s="12" t="s">
        <v>215</v>
      </c>
      <c r="E40" s="13" t="s">
        <v>37</v>
      </c>
      <c r="F40" s="90" t="s">
        <v>180</v>
      </c>
      <c r="G40" s="75">
        <v>30.7</v>
      </c>
      <c r="H40" s="9">
        <v>213</v>
      </c>
      <c r="I40" s="9">
        <v>180</v>
      </c>
      <c r="J40" s="9">
        <v>120</v>
      </c>
      <c r="K40" s="9">
        <v>172</v>
      </c>
      <c r="L40" s="9">
        <v>240</v>
      </c>
      <c r="M40" s="9"/>
      <c r="N40" s="9"/>
      <c r="O40" s="9"/>
      <c r="P40" s="9"/>
      <c r="Q40" s="9">
        <v>925</v>
      </c>
      <c r="R40" s="86">
        <v>32</v>
      </c>
      <c r="S40" s="41">
        <v>70.268485084094294</v>
      </c>
      <c r="U40" s="41">
        <f t="shared" si="0"/>
        <v>70.268485084094294</v>
      </c>
      <c r="V40" s="41"/>
    </row>
    <row r="41" spans="1:22" x14ac:dyDescent="0.25">
      <c r="A41" s="68">
        <v>33</v>
      </c>
      <c r="B41" s="15" t="s">
        <v>43</v>
      </c>
      <c r="C41" s="25" t="s">
        <v>89</v>
      </c>
      <c r="D41" s="12" t="s">
        <v>216</v>
      </c>
      <c r="E41" s="13">
        <v>2</v>
      </c>
      <c r="F41" s="91" t="s">
        <v>217</v>
      </c>
      <c r="G41" s="72">
        <v>26.1</v>
      </c>
      <c r="H41" s="9">
        <v>126</v>
      </c>
      <c r="I41" s="9">
        <v>180</v>
      </c>
      <c r="J41" s="9">
        <v>180</v>
      </c>
      <c r="K41" s="9">
        <v>180</v>
      </c>
      <c r="L41" s="11">
        <v>240</v>
      </c>
      <c r="M41" s="9"/>
      <c r="N41" s="9"/>
      <c r="O41" s="9"/>
      <c r="P41" s="9"/>
      <c r="Q41" s="9">
        <v>906</v>
      </c>
      <c r="R41" s="86">
        <v>33</v>
      </c>
      <c r="S41" s="41">
        <v>66.537730100995176</v>
      </c>
      <c r="U41" s="41">
        <f t="shared" ref="U41:U58" si="1">$E$62*0.2/(0.01322*A41*A41+0.06088*A41+0.9259)</f>
        <v>66.537730100995176</v>
      </c>
      <c r="V41" s="41"/>
    </row>
    <row r="42" spans="1:22" x14ac:dyDescent="0.25">
      <c r="A42" s="68">
        <v>34</v>
      </c>
      <c r="B42" s="5" t="s">
        <v>43</v>
      </c>
      <c r="C42" s="88" t="s">
        <v>218</v>
      </c>
      <c r="D42" s="6" t="s">
        <v>219</v>
      </c>
      <c r="E42" s="7">
        <v>2</v>
      </c>
      <c r="F42" s="26" t="s">
        <v>170</v>
      </c>
      <c r="G42" s="72">
        <v>1.8</v>
      </c>
      <c r="H42" s="9">
        <v>240</v>
      </c>
      <c r="I42" s="9">
        <v>180</v>
      </c>
      <c r="J42" s="9">
        <v>180</v>
      </c>
      <c r="K42" s="9">
        <v>169</v>
      </c>
      <c r="L42" s="9">
        <v>135</v>
      </c>
      <c r="M42" s="9"/>
      <c r="N42" s="9"/>
      <c r="O42" s="9"/>
      <c r="P42" s="9"/>
      <c r="Q42" s="9">
        <v>904</v>
      </c>
      <c r="R42" s="86">
        <v>34</v>
      </c>
      <c r="S42" s="41">
        <v>63.091758789461075</v>
      </c>
      <c r="U42" s="41">
        <f t="shared" si="1"/>
        <v>63.091758789461075</v>
      </c>
      <c r="V42" s="41"/>
    </row>
    <row r="43" spans="1:22" x14ac:dyDescent="0.25">
      <c r="A43" s="68">
        <v>35</v>
      </c>
      <c r="B43" s="21"/>
      <c r="C43" s="88" t="s">
        <v>220</v>
      </c>
      <c r="D43" s="6">
        <v>735</v>
      </c>
      <c r="E43" s="7" t="s">
        <v>28</v>
      </c>
      <c r="F43" s="8" t="s">
        <v>31</v>
      </c>
      <c r="G43" s="72">
        <v>62.4</v>
      </c>
      <c r="H43" s="9">
        <v>240</v>
      </c>
      <c r="I43" s="9">
        <v>166</v>
      </c>
      <c r="J43" s="9">
        <v>109</v>
      </c>
      <c r="K43" s="9">
        <v>180</v>
      </c>
      <c r="L43" s="9">
        <v>208</v>
      </c>
      <c r="M43" s="9"/>
      <c r="N43" s="9"/>
      <c r="O43" s="9"/>
      <c r="P43" s="9"/>
      <c r="Q43" s="9">
        <v>903</v>
      </c>
      <c r="R43" s="86">
        <v>35</v>
      </c>
      <c r="S43" s="41">
        <v>59.902759308510639</v>
      </c>
      <c r="U43" s="41">
        <f t="shared" si="1"/>
        <v>59.902759308510639</v>
      </c>
      <c r="V43" s="41"/>
    </row>
    <row r="44" spans="1:22" x14ac:dyDescent="0.25">
      <c r="A44" s="68">
        <v>36</v>
      </c>
      <c r="B44" s="21"/>
      <c r="C44" s="88" t="s">
        <v>221</v>
      </c>
      <c r="D44" s="6">
        <v>932</v>
      </c>
      <c r="E44" s="7" t="s">
        <v>28</v>
      </c>
      <c r="F44" s="8" t="s">
        <v>222</v>
      </c>
      <c r="G44" s="74">
        <v>19.399999999999999</v>
      </c>
      <c r="H44" s="11">
        <v>117</v>
      </c>
      <c r="I44" s="11">
        <v>180</v>
      </c>
      <c r="J44" s="11">
        <v>180</v>
      </c>
      <c r="K44" s="11">
        <v>180</v>
      </c>
      <c r="L44" s="11">
        <v>240</v>
      </c>
      <c r="M44" s="11"/>
      <c r="N44" s="11"/>
      <c r="O44" s="11"/>
      <c r="P44" s="11"/>
      <c r="Q44" s="9">
        <v>897</v>
      </c>
      <c r="R44" s="86">
        <v>36</v>
      </c>
      <c r="S44" s="41">
        <v>56.946179638234725</v>
      </c>
      <c r="U44" s="41">
        <f t="shared" si="1"/>
        <v>56.946179638234725</v>
      </c>
      <c r="V44" s="41"/>
    </row>
    <row r="45" spans="1:22" x14ac:dyDescent="0.25">
      <c r="A45" s="68">
        <v>37</v>
      </c>
      <c r="B45" s="21" t="s">
        <v>43</v>
      </c>
      <c r="C45" s="88" t="s">
        <v>223</v>
      </c>
      <c r="D45" s="6" t="s">
        <v>224</v>
      </c>
      <c r="E45" s="7" t="s">
        <v>37</v>
      </c>
      <c r="F45" s="94" t="s">
        <v>175</v>
      </c>
      <c r="G45" s="77">
        <v>11.6</v>
      </c>
      <c r="H45" s="23">
        <v>240</v>
      </c>
      <c r="I45" s="23">
        <v>180</v>
      </c>
      <c r="J45" s="23">
        <v>133</v>
      </c>
      <c r="K45" s="23">
        <v>180</v>
      </c>
      <c r="L45" s="23">
        <v>160</v>
      </c>
      <c r="M45" s="23"/>
      <c r="N45" s="23"/>
      <c r="O45" s="23"/>
      <c r="P45" s="23"/>
      <c r="Q45" s="9">
        <v>893</v>
      </c>
      <c r="R45" s="86">
        <v>37</v>
      </c>
      <c r="S45" s="41">
        <v>54.200287263402501</v>
      </c>
      <c r="U45" s="41">
        <f t="shared" si="1"/>
        <v>54.200287263402501</v>
      </c>
      <c r="V45" s="41"/>
    </row>
    <row r="46" spans="1:22" x14ac:dyDescent="0.25">
      <c r="A46" s="68">
        <v>38</v>
      </c>
      <c r="B46" s="25"/>
      <c r="C46" s="25" t="s">
        <v>225</v>
      </c>
      <c r="D46" s="12">
        <v>892</v>
      </c>
      <c r="E46" s="13" t="s">
        <v>20</v>
      </c>
      <c r="F46" s="91" t="s">
        <v>222</v>
      </c>
      <c r="G46" s="72">
        <v>25.9</v>
      </c>
      <c r="H46" s="9">
        <v>119</v>
      </c>
      <c r="I46" s="9">
        <v>180</v>
      </c>
      <c r="J46" s="9">
        <v>166</v>
      </c>
      <c r="K46" s="9">
        <v>180</v>
      </c>
      <c r="L46" s="9">
        <v>240</v>
      </c>
      <c r="M46" s="9"/>
      <c r="N46" s="9"/>
      <c r="O46" s="9"/>
      <c r="P46" s="9"/>
      <c r="Q46" s="9">
        <v>885</v>
      </c>
      <c r="R46" s="86" t="s">
        <v>249</v>
      </c>
      <c r="S46" s="41">
        <v>50.455670345290514</v>
      </c>
      <c r="U46" s="41">
        <f t="shared" si="1"/>
        <v>51.645795471543309</v>
      </c>
      <c r="V46" s="41">
        <f>SUM(U46+U47)/2</f>
        <v>50.455670345290514</v>
      </c>
    </row>
    <row r="47" spans="1:22" x14ac:dyDescent="0.25">
      <c r="A47" s="68">
        <v>39</v>
      </c>
      <c r="B47" s="21"/>
      <c r="C47" s="88" t="s">
        <v>226</v>
      </c>
      <c r="D47" s="6">
        <v>944</v>
      </c>
      <c r="E47" s="7" t="s">
        <v>37</v>
      </c>
      <c r="F47" s="26" t="s">
        <v>170</v>
      </c>
      <c r="G47" s="72">
        <v>30.4</v>
      </c>
      <c r="H47" s="9">
        <v>222</v>
      </c>
      <c r="I47" s="9">
        <v>180</v>
      </c>
      <c r="J47" s="9">
        <v>180</v>
      </c>
      <c r="K47" s="9">
        <v>163</v>
      </c>
      <c r="L47" s="9">
        <v>140</v>
      </c>
      <c r="M47" s="9"/>
      <c r="N47" s="9"/>
      <c r="O47" s="9"/>
      <c r="P47" s="9"/>
      <c r="Q47" s="9">
        <v>885</v>
      </c>
      <c r="R47" s="86" t="s">
        <v>249</v>
      </c>
      <c r="S47" s="41">
        <v>50.455670345290514</v>
      </c>
      <c r="U47" s="41">
        <f t="shared" si="1"/>
        <v>49.265545219037726</v>
      </c>
      <c r="V47" s="41">
        <f>SUM(U46+U47)/2</f>
        <v>50.455670345290514</v>
      </c>
    </row>
    <row r="48" spans="1:22" x14ac:dyDescent="0.25">
      <c r="A48" s="68">
        <v>40</v>
      </c>
      <c r="B48" s="25"/>
      <c r="C48" s="25" t="s">
        <v>227</v>
      </c>
      <c r="D48" s="12">
        <v>39</v>
      </c>
      <c r="E48" s="13" t="s">
        <v>28</v>
      </c>
      <c r="F48" s="91" t="s">
        <v>180</v>
      </c>
      <c r="G48" s="74">
        <v>42.1</v>
      </c>
      <c r="H48" s="11">
        <v>99</v>
      </c>
      <c r="I48" s="11">
        <v>180</v>
      </c>
      <c r="J48" s="11">
        <v>180</v>
      </c>
      <c r="K48" s="11">
        <v>180</v>
      </c>
      <c r="L48" s="11">
        <v>240</v>
      </c>
      <c r="M48" s="11"/>
      <c r="N48" s="11"/>
      <c r="O48" s="11"/>
      <c r="P48" s="11"/>
      <c r="Q48" s="9">
        <v>879</v>
      </c>
      <c r="R48" s="86">
        <v>40</v>
      </c>
      <c r="S48" s="41">
        <v>47.044233491480064</v>
      </c>
      <c r="U48" s="41">
        <f t="shared" si="1"/>
        <v>47.044233491480064</v>
      </c>
      <c r="V48" s="41"/>
    </row>
    <row r="49" spans="1:22" x14ac:dyDescent="0.25">
      <c r="A49" s="68">
        <v>41</v>
      </c>
      <c r="B49" s="21"/>
      <c r="C49" s="88" t="s">
        <v>129</v>
      </c>
      <c r="D49" s="6">
        <v>1548</v>
      </c>
      <c r="E49" s="7" t="s">
        <v>37</v>
      </c>
      <c r="F49" s="26" t="s">
        <v>29</v>
      </c>
      <c r="G49" s="74">
        <v>45.7</v>
      </c>
      <c r="H49" s="11">
        <v>240</v>
      </c>
      <c r="I49" s="11">
        <v>110</v>
      </c>
      <c r="J49" s="11">
        <v>180</v>
      </c>
      <c r="K49" s="11">
        <v>180</v>
      </c>
      <c r="L49" s="11">
        <v>167</v>
      </c>
      <c r="M49" s="11"/>
      <c r="N49" s="11"/>
      <c r="O49" s="11"/>
      <c r="P49" s="11"/>
      <c r="Q49" s="9">
        <v>877</v>
      </c>
      <c r="R49" s="86">
        <v>41</v>
      </c>
      <c r="S49" s="41">
        <v>44.968180683803347</v>
      </c>
      <c r="U49" s="41">
        <f t="shared" si="1"/>
        <v>44.968180683803347</v>
      </c>
      <c r="V49" s="41"/>
    </row>
    <row r="50" spans="1:22" x14ac:dyDescent="0.25">
      <c r="A50" s="68">
        <v>42</v>
      </c>
      <c r="B50" s="21"/>
      <c r="C50" s="88" t="s">
        <v>228</v>
      </c>
      <c r="D50" s="6">
        <v>2396</v>
      </c>
      <c r="E50" s="7" t="s">
        <v>20</v>
      </c>
      <c r="F50" s="26" t="s">
        <v>229</v>
      </c>
      <c r="G50" s="74">
        <v>31.7</v>
      </c>
      <c r="H50" s="11">
        <v>146</v>
      </c>
      <c r="I50" s="11">
        <v>180</v>
      </c>
      <c r="J50" s="11">
        <v>180</v>
      </c>
      <c r="K50" s="11">
        <v>180</v>
      </c>
      <c r="L50" s="11">
        <v>162</v>
      </c>
      <c r="M50" s="11"/>
      <c r="N50" s="11"/>
      <c r="O50" s="11"/>
      <c r="P50" s="11"/>
      <c r="Q50" s="9">
        <v>848</v>
      </c>
      <c r="R50" s="86">
        <v>42</v>
      </c>
      <c r="S50" s="41">
        <v>43.025130825200513</v>
      </c>
      <c r="U50" s="41">
        <f t="shared" si="1"/>
        <v>43.025130825200513</v>
      </c>
      <c r="V50" s="41"/>
    </row>
    <row r="51" spans="1:22" x14ac:dyDescent="0.25">
      <c r="A51" s="68">
        <v>43</v>
      </c>
      <c r="B51" s="25"/>
      <c r="C51" s="25" t="s">
        <v>230</v>
      </c>
      <c r="D51" s="12" t="s">
        <v>231</v>
      </c>
      <c r="E51" s="13">
        <v>1</v>
      </c>
      <c r="F51" s="14" t="s">
        <v>108</v>
      </c>
      <c r="G51" s="73">
        <v>14.4</v>
      </c>
      <c r="H51" s="10">
        <v>240</v>
      </c>
      <c r="I51" s="11">
        <v>0</v>
      </c>
      <c r="J51" s="11">
        <v>180</v>
      </c>
      <c r="K51" s="11">
        <v>180</v>
      </c>
      <c r="L51" s="11">
        <v>240</v>
      </c>
      <c r="M51" s="11"/>
      <c r="N51" s="11"/>
      <c r="O51" s="11"/>
      <c r="P51" s="11"/>
      <c r="Q51" s="9">
        <v>840</v>
      </c>
      <c r="R51" s="86">
        <v>43</v>
      </c>
      <c r="S51" s="41">
        <v>41.204079532591663</v>
      </c>
      <c r="U51" s="41">
        <f t="shared" si="1"/>
        <v>41.204079532591663</v>
      </c>
      <c r="V51" s="41"/>
    </row>
    <row r="52" spans="1:22" x14ac:dyDescent="0.25">
      <c r="A52" s="68">
        <v>44</v>
      </c>
      <c r="B52" s="21" t="s">
        <v>43</v>
      </c>
      <c r="C52" s="88" t="s">
        <v>232</v>
      </c>
      <c r="D52" s="6" t="s">
        <v>233</v>
      </c>
      <c r="E52" s="7">
        <v>2</v>
      </c>
      <c r="F52" s="26" t="s">
        <v>33</v>
      </c>
      <c r="G52" s="72">
        <v>27.4</v>
      </c>
      <c r="H52" s="9">
        <v>240</v>
      </c>
      <c r="I52" s="9">
        <v>116</v>
      </c>
      <c r="J52" s="9">
        <v>180</v>
      </c>
      <c r="K52" s="9">
        <v>143</v>
      </c>
      <c r="L52" s="9">
        <v>149</v>
      </c>
      <c r="M52" s="9"/>
      <c r="N52" s="9"/>
      <c r="O52" s="9"/>
      <c r="P52" s="9"/>
      <c r="Q52" s="9">
        <v>828</v>
      </c>
      <c r="R52" s="86">
        <v>44</v>
      </c>
      <c r="S52" s="41">
        <v>39.495125441203569</v>
      </c>
      <c r="U52" s="41">
        <f t="shared" si="1"/>
        <v>39.495125441203569</v>
      </c>
      <c r="V52" s="41"/>
    </row>
    <row r="53" spans="1:22" x14ac:dyDescent="0.25">
      <c r="A53" s="68">
        <v>45</v>
      </c>
      <c r="B53" s="21"/>
      <c r="C53" s="70" t="s">
        <v>47</v>
      </c>
      <c r="D53" s="17">
        <v>694</v>
      </c>
      <c r="E53" s="18" t="s">
        <v>28</v>
      </c>
      <c r="F53" s="19" t="s">
        <v>29</v>
      </c>
      <c r="G53" s="74">
        <v>15.4</v>
      </c>
      <c r="H53" s="11">
        <v>170</v>
      </c>
      <c r="I53" s="11">
        <v>65</v>
      </c>
      <c r="J53" s="11">
        <v>68</v>
      </c>
      <c r="K53" s="11">
        <v>180</v>
      </c>
      <c r="L53" s="11">
        <v>240</v>
      </c>
      <c r="M53" s="11"/>
      <c r="N53" s="11"/>
      <c r="O53" s="11"/>
      <c r="P53" s="11"/>
      <c r="Q53" s="9">
        <v>723</v>
      </c>
      <c r="R53" s="86">
        <v>45</v>
      </c>
      <c r="S53" s="41">
        <v>37.889341569194379</v>
      </c>
      <c r="U53" s="41">
        <f t="shared" si="1"/>
        <v>37.889341569194379</v>
      </c>
      <c r="V53" s="41"/>
    </row>
    <row r="54" spans="1:22" ht="15" customHeight="1" x14ac:dyDescent="0.25">
      <c r="A54" s="68">
        <v>46</v>
      </c>
      <c r="B54" s="25" t="s">
        <v>43</v>
      </c>
      <c r="C54" s="10" t="s">
        <v>234</v>
      </c>
      <c r="D54" s="12" t="s">
        <v>235</v>
      </c>
      <c r="E54" s="13">
        <v>2</v>
      </c>
      <c r="F54" s="90" t="s">
        <v>23</v>
      </c>
      <c r="G54" s="72">
        <v>0</v>
      </c>
      <c r="H54" s="9">
        <v>166</v>
      </c>
      <c r="I54" s="9">
        <v>145</v>
      </c>
      <c r="J54" s="9">
        <v>156</v>
      </c>
      <c r="K54" s="9">
        <v>100</v>
      </c>
      <c r="L54" s="9">
        <v>151</v>
      </c>
      <c r="M54" s="9"/>
      <c r="N54" s="9"/>
      <c r="O54" s="9"/>
      <c r="P54" s="9"/>
      <c r="Q54" s="9">
        <v>718</v>
      </c>
      <c r="R54" s="86">
        <v>46</v>
      </c>
      <c r="S54" s="41">
        <v>36.378663655090399</v>
      </c>
      <c r="U54" s="41">
        <f t="shared" si="1"/>
        <v>36.378663655090399</v>
      </c>
      <c r="V54" s="41"/>
    </row>
    <row r="55" spans="1:22" x14ac:dyDescent="0.25">
      <c r="A55" s="68">
        <v>47</v>
      </c>
      <c r="B55" s="11"/>
      <c r="C55" s="10" t="s">
        <v>236</v>
      </c>
      <c r="D55" s="12" t="s">
        <v>237</v>
      </c>
      <c r="E55" s="13" t="s">
        <v>37</v>
      </c>
      <c r="F55" s="91" t="s">
        <v>78</v>
      </c>
      <c r="G55" s="77">
        <v>4.4000000000000004</v>
      </c>
      <c r="H55" s="23">
        <v>240</v>
      </c>
      <c r="I55" s="23">
        <v>2</v>
      </c>
      <c r="J55" s="23">
        <v>0</v>
      </c>
      <c r="K55" s="23">
        <v>0</v>
      </c>
      <c r="L55" s="23">
        <v>0</v>
      </c>
      <c r="M55" s="23"/>
      <c r="N55" s="23"/>
      <c r="O55" s="23"/>
      <c r="P55" s="23"/>
      <c r="Q55" s="9">
        <v>242</v>
      </c>
      <c r="R55" s="86">
        <v>47</v>
      </c>
      <c r="S55" s="41">
        <v>34.955792986046781</v>
      </c>
      <c r="U55" s="41">
        <f t="shared" si="1"/>
        <v>34.955792986046781</v>
      </c>
      <c r="V55" s="41"/>
    </row>
    <row r="56" spans="1:22" x14ac:dyDescent="0.25">
      <c r="A56" s="68">
        <v>48</v>
      </c>
      <c r="B56" s="21"/>
      <c r="C56" s="69" t="s">
        <v>238</v>
      </c>
      <c r="D56" s="6" t="s">
        <v>239</v>
      </c>
      <c r="E56" s="7" t="s">
        <v>20</v>
      </c>
      <c r="F56" s="8" t="s">
        <v>170</v>
      </c>
      <c r="G56" s="72">
        <v>1.2</v>
      </c>
      <c r="H56" s="9">
        <v>240</v>
      </c>
      <c r="I56" s="9">
        <v>0</v>
      </c>
      <c r="J56" s="9">
        <v>0</v>
      </c>
      <c r="K56" s="9">
        <v>0</v>
      </c>
      <c r="L56" s="9">
        <v>0</v>
      </c>
      <c r="M56" s="9"/>
      <c r="N56" s="9"/>
      <c r="O56" s="9"/>
      <c r="P56" s="9"/>
      <c r="Q56" s="9">
        <v>240</v>
      </c>
      <c r="R56" s="86">
        <v>48</v>
      </c>
      <c r="S56" s="41">
        <v>33.614111630797431</v>
      </c>
      <c r="U56" s="41">
        <f t="shared" si="1"/>
        <v>33.614111630797431</v>
      </c>
      <c r="V56" s="40"/>
    </row>
    <row r="57" spans="1:22" x14ac:dyDescent="0.25">
      <c r="A57" s="68">
        <v>49</v>
      </c>
      <c r="B57" s="21" t="s">
        <v>43</v>
      </c>
      <c r="C57" s="69" t="s">
        <v>240</v>
      </c>
      <c r="D57" s="6" t="s">
        <v>241</v>
      </c>
      <c r="E57" s="7">
        <v>2</v>
      </c>
      <c r="F57" s="8" t="s">
        <v>46</v>
      </c>
      <c r="G57" s="73">
        <v>0</v>
      </c>
      <c r="H57" s="10">
        <v>7</v>
      </c>
      <c r="I57" s="11">
        <v>31</v>
      </c>
      <c r="J57" s="11">
        <v>3</v>
      </c>
      <c r="K57" s="11">
        <v>53</v>
      </c>
      <c r="L57" s="11">
        <v>67</v>
      </c>
      <c r="M57" s="11"/>
      <c r="N57" s="11"/>
      <c r="O57" s="11"/>
      <c r="P57" s="11"/>
      <c r="Q57" s="9">
        <v>161</v>
      </c>
      <c r="R57" s="86">
        <v>49</v>
      </c>
      <c r="S57" s="41">
        <v>32.34760831904638</v>
      </c>
      <c r="U57" s="41">
        <f t="shared" si="1"/>
        <v>32.34760831904638</v>
      </c>
      <c r="V57" s="40"/>
    </row>
    <row r="58" spans="1:22" x14ac:dyDescent="0.25">
      <c r="A58" s="68">
        <v>50</v>
      </c>
      <c r="B58" s="11"/>
      <c r="C58" s="69" t="s">
        <v>242</v>
      </c>
      <c r="D58" s="6">
        <v>707</v>
      </c>
      <c r="E58" s="7" t="s">
        <v>20</v>
      </c>
      <c r="F58" s="26" t="s">
        <v>243</v>
      </c>
      <c r="G58" s="74">
        <v>2.1</v>
      </c>
      <c r="H58" s="11">
        <v>125</v>
      </c>
      <c r="I58" s="11">
        <v>0</v>
      </c>
      <c r="J58" s="11">
        <v>0</v>
      </c>
      <c r="K58" s="11">
        <v>0</v>
      </c>
      <c r="L58" s="11">
        <v>0</v>
      </c>
      <c r="M58" s="11"/>
      <c r="N58" s="11"/>
      <c r="O58" s="11"/>
      <c r="P58" s="11"/>
      <c r="Q58" s="9">
        <v>125</v>
      </c>
      <c r="R58" s="86">
        <v>50</v>
      </c>
      <c r="S58" s="41">
        <v>31.150813481397844</v>
      </c>
      <c r="U58" s="41">
        <f t="shared" si="1"/>
        <v>31.150813481397844</v>
      </c>
      <c r="V58" s="40"/>
    </row>
    <row r="60" spans="1:22" x14ac:dyDescent="0.25">
      <c r="A60" s="109" t="s">
        <v>11</v>
      </c>
      <c r="B60" s="109"/>
      <c r="C60" s="109"/>
      <c r="D60" s="109"/>
      <c r="E60" s="40">
        <v>20.5</v>
      </c>
    </row>
    <row r="61" spans="1:22" x14ac:dyDescent="0.25">
      <c r="A61" s="108" t="s">
        <v>18</v>
      </c>
      <c r="B61" s="109"/>
      <c r="C61" s="109"/>
      <c r="D61" s="109"/>
      <c r="E61" s="40">
        <v>3527.6</v>
      </c>
    </row>
    <row r="62" spans="1:22" x14ac:dyDescent="0.25">
      <c r="A62" s="109" t="s">
        <v>10</v>
      </c>
      <c r="B62" s="109"/>
      <c r="C62" s="109"/>
      <c r="D62" s="109"/>
      <c r="E62" s="78">
        <f>SUM(G9:G58)+E60*A58+E61</f>
        <v>5766</v>
      </c>
      <c r="G62" s="79"/>
    </row>
    <row r="64" spans="1:22" x14ac:dyDescent="0.25">
      <c r="E64" s="46"/>
      <c r="G64" s="79"/>
    </row>
  </sheetData>
  <mergeCells count="22">
    <mergeCell ref="A6:Q6"/>
    <mergeCell ref="U1:U8"/>
    <mergeCell ref="V1:V8"/>
    <mergeCell ref="R7:R8"/>
    <mergeCell ref="K1:Q1"/>
    <mergeCell ref="K2:Q2"/>
    <mergeCell ref="K3:Q3"/>
    <mergeCell ref="K4:Q4"/>
    <mergeCell ref="A5:Q5"/>
    <mergeCell ref="B7:B8"/>
    <mergeCell ref="D7:D8"/>
    <mergeCell ref="A60:D60"/>
    <mergeCell ref="A62:D62"/>
    <mergeCell ref="G7:G8"/>
    <mergeCell ref="S7:S8"/>
    <mergeCell ref="A7:A8"/>
    <mergeCell ref="C7:C8"/>
    <mergeCell ref="E7:E8"/>
    <mergeCell ref="F7:F8"/>
    <mergeCell ref="H7:P7"/>
    <mergeCell ref="Q7:Q8"/>
    <mergeCell ref="A61:D6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="110" zoomScaleNormal="110" zoomScalePageLayoutView="110" workbookViewId="0">
      <selection activeCell="A8" sqref="A8:A9"/>
    </sheetView>
  </sheetViews>
  <sheetFormatPr defaultColWidth="8.85546875" defaultRowHeight="15" x14ac:dyDescent="0.25"/>
  <cols>
    <col min="1" max="1" width="5.28515625" customWidth="1"/>
    <col min="2" max="2" width="23.85546875" customWidth="1"/>
    <col min="3" max="3" width="9.140625" customWidth="1"/>
    <col min="4" max="4" width="7.42578125" customWidth="1"/>
    <col min="5" max="5" width="19.42578125" customWidth="1"/>
    <col min="6" max="6" width="12.42578125" customWidth="1"/>
    <col min="7" max="16" width="4.7109375" customWidth="1"/>
    <col min="17" max="17" width="6" customWidth="1"/>
    <col min="18" max="18" width="6.85546875" bestFit="1" customWidth="1"/>
    <col min="19" max="19" width="11.140625" customWidth="1"/>
    <col min="21" max="21" width="7.42578125" customWidth="1"/>
    <col min="22" max="22" width="9.140625" customWidth="1"/>
  </cols>
  <sheetData>
    <row r="1" spans="1:22" ht="18.75" customHeight="1" x14ac:dyDescent="0.3">
      <c r="K1" s="132"/>
      <c r="L1" s="132"/>
      <c r="M1" s="132"/>
      <c r="N1" s="132"/>
      <c r="O1" s="132"/>
      <c r="P1" s="132"/>
      <c r="Q1" s="132"/>
      <c r="R1" s="31"/>
      <c r="U1" s="110" t="s">
        <v>14</v>
      </c>
      <c r="V1" s="110" t="s">
        <v>15</v>
      </c>
    </row>
    <row r="2" spans="1:22" ht="15.75" x14ac:dyDescent="0.25">
      <c r="K2" s="133"/>
      <c r="L2" s="133"/>
      <c r="M2" s="133"/>
      <c r="N2" s="133"/>
      <c r="O2" s="133"/>
      <c r="P2" s="133"/>
      <c r="Q2" s="133"/>
      <c r="R2" s="32"/>
      <c r="U2" s="110"/>
      <c r="V2" s="110"/>
    </row>
    <row r="3" spans="1:22" ht="15.75" x14ac:dyDescent="0.25">
      <c r="I3" s="133"/>
      <c r="J3" s="133"/>
      <c r="K3" s="133"/>
      <c r="L3" s="133"/>
      <c r="M3" s="133"/>
      <c r="N3" s="133"/>
      <c r="O3" s="133"/>
      <c r="P3" s="133"/>
      <c r="Q3" s="133"/>
      <c r="R3" s="32"/>
      <c r="U3" s="110"/>
      <c r="V3" s="110"/>
    </row>
    <row r="4" spans="1:22" ht="15.75" x14ac:dyDescent="0.25">
      <c r="K4" s="133"/>
      <c r="L4" s="133"/>
      <c r="M4" s="133"/>
      <c r="N4" s="133"/>
      <c r="O4" s="133"/>
      <c r="P4" s="133"/>
      <c r="Q4" s="133"/>
      <c r="R4" s="32"/>
      <c r="U4" s="110"/>
      <c r="V4" s="110"/>
    </row>
    <row r="5" spans="1:22" x14ac:dyDescent="0.25">
      <c r="U5" s="110"/>
      <c r="V5" s="110"/>
    </row>
    <row r="6" spans="1:22" ht="15.75" x14ac:dyDescent="0.25">
      <c r="A6" s="134" t="s">
        <v>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3"/>
      <c r="U6" s="110"/>
      <c r="V6" s="110"/>
    </row>
    <row r="7" spans="1:22" x14ac:dyDescent="0.25">
      <c r="A7" s="123" t="s">
        <v>289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48"/>
      <c r="U7" s="110"/>
      <c r="V7" s="110"/>
    </row>
    <row r="8" spans="1:22" ht="15.75" x14ac:dyDescent="0.25">
      <c r="A8" s="130" t="s">
        <v>13</v>
      </c>
      <c r="B8" s="114" t="s">
        <v>1</v>
      </c>
      <c r="C8" s="114" t="s">
        <v>6</v>
      </c>
      <c r="D8" s="114" t="s">
        <v>2</v>
      </c>
      <c r="E8" s="114" t="s">
        <v>7</v>
      </c>
      <c r="F8" s="100" t="s">
        <v>8</v>
      </c>
      <c r="G8" s="121" t="s">
        <v>4</v>
      </c>
      <c r="H8" s="122"/>
      <c r="I8" s="122"/>
      <c r="J8" s="122"/>
      <c r="K8" s="122"/>
      <c r="L8" s="122"/>
      <c r="M8" s="122"/>
      <c r="N8" s="122"/>
      <c r="O8" s="122"/>
      <c r="P8" s="33"/>
      <c r="Q8" s="127" t="s">
        <v>5</v>
      </c>
      <c r="R8" s="127" t="s">
        <v>12</v>
      </c>
      <c r="S8" s="116" t="s">
        <v>9</v>
      </c>
      <c r="U8" s="110"/>
      <c r="V8" s="110"/>
    </row>
    <row r="9" spans="1:22" ht="15.75" x14ac:dyDescent="0.25">
      <c r="A9" s="131"/>
      <c r="B9" s="115"/>
      <c r="C9" s="115"/>
      <c r="D9" s="115"/>
      <c r="E9" s="115"/>
      <c r="F9" s="101"/>
      <c r="G9" s="34">
        <v>1</v>
      </c>
      <c r="H9" s="34">
        <v>2</v>
      </c>
      <c r="I9" s="34">
        <v>3</v>
      </c>
      <c r="J9" s="34">
        <v>4</v>
      </c>
      <c r="K9" s="34">
        <v>5</v>
      </c>
      <c r="L9" s="34">
        <v>6</v>
      </c>
      <c r="M9" s="34">
        <v>7</v>
      </c>
      <c r="N9" s="34">
        <v>8</v>
      </c>
      <c r="O9" s="34">
        <v>9</v>
      </c>
      <c r="P9" s="34">
        <v>10</v>
      </c>
      <c r="Q9" s="128"/>
      <c r="R9" s="128"/>
      <c r="S9" s="116"/>
      <c r="U9" s="110"/>
      <c r="V9" s="110"/>
    </row>
    <row r="10" spans="1:22" x14ac:dyDescent="0.25">
      <c r="A10" s="80">
        <v>1</v>
      </c>
      <c r="B10" s="26" t="s">
        <v>250</v>
      </c>
      <c r="C10" s="38">
        <v>162</v>
      </c>
      <c r="D10" s="7" t="s">
        <v>28</v>
      </c>
      <c r="E10" s="39" t="s">
        <v>31</v>
      </c>
      <c r="F10" s="84">
        <v>19.7</v>
      </c>
      <c r="G10" s="9">
        <v>240</v>
      </c>
      <c r="H10" s="9">
        <v>180</v>
      </c>
      <c r="I10" s="9">
        <v>180</v>
      </c>
      <c r="J10" s="9">
        <v>180</v>
      </c>
      <c r="K10" s="9">
        <v>240</v>
      </c>
      <c r="L10" s="9">
        <v>360</v>
      </c>
      <c r="M10" s="9">
        <v>443</v>
      </c>
      <c r="N10" s="9"/>
      <c r="O10" s="9"/>
      <c r="P10" s="9"/>
      <c r="Q10" s="9">
        <v>1823</v>
      </c>
      <c r="R10" s="35">
        <v>1</v>
      </c>
      <c r="S10" s="41">
        <v>716.30000000000007</v>
      </c>
      <c r="U10" s="41">
        <f t="shared" ref="U10:U35" si="0">$D$39*0.2/(0.01322*A10*A10+0.06088*A10+0.9259)</f>
        <v>716.30000000000007</v>
      </c>
      <c r="V10" s="40"/>
    </row>
    <row r="11" spans="1:22" ht="15" customHeight="1" x14ac:dyDescent="0.25">
      <c r="A11" s="80">
        <v>2</v>
      </c>
      <c r="B11" s="83" t="s">
        <v>251</v>
      </c>
      <c r="C11" s="38">
        <v>706</v>
      </c>
      <c r="D11" s="24" t="s">
        <v>20</v>
      </c>
      <c r="E11" s="36" t="s">
        <v>21</v>
      </c>
      <c r="F11" s="72">
        <v>68.7</v>
      </c>
      <c r="G11" s="9">
        <v>240</v>
      </c>
      <c r="H11" s="9">
        <v>180</v>
      </c>
      <c r="I11" s="9">
        <v>180</v>
      </c>
      <c r="J11" s="9">
        <v>180</v>
      </c>
      <c r="K11" s="9">
        <v>240</v>
      </c>
      <c r="L11" s="9">
        <v>360</v>
      </c>
      <c r="M11" s="9">
        <v>425</v>
      </c>
      <c r="N11" s="9"/>
      <c r="O11" s="9"/>
      <c r="P11" s="9"/>
      <c r="Q11" s="9">
        <v>1805</v>
      </c>
      <c r="R11" s="35">
        <v>2</v>
      </c>
      <c r="S11" s="41">
        <v>650.86230395987434</v>
      </c>
      <c r="U11" s="41">
        <f t="shared" si="0"/>
        <v>650.86230395987434</v>
      </c>
      <c r="V11" s="40"/>
    </row>
    <row r="12" spans="1:22" x14ac:dyDescent="0.25">
      <c r="A12" s="80">
        <v>3</v>
      </c>
      <c r="B12" s="22" t="s">
        <v>252</v>
      </c>
      <c r="C12" s="18">
        <v>2810</v>
      </c>
      <c r="D12" s="18" t="s">
        <v>28</v>
      </c>
      <c r="E12" s="36" t="s">
        <v>29</v>
      </c>
      <c r="F12" s="84">
        <v>69.900000000000006</v>
      </c>
      <c r="G12" s="9">
        <v>240</v>
      </c>
      <c r="H12" s="23">
        <v>180</v>
      </c>
      <c r="I12" s="23">
        <v>180</v>
      </c>
      <c r="J12" s="23">
        <v>180</v>
      </c>
      <c r="K12" s="23">
        <v>240</v>
      </c>
      <c r="L12" s="23">
        <v>360</v>
      </c>
      <c r="M12" s="23">
        <v>385</v>
      </c>
      <c r="N12" s="23"/>
      <c r="O12" s="23"/>
      <c r="P12" s="23"/>
      <c r="Q12" s="23">
        <v>1765</v>
      </c>
      <c r="R12" s="35">
        <v>3</v>
      </c>
      <c r="S12" s="41">
        <v>583.5342805005215</v>
      </c>
      <c r="U12" s="41">
        <f t="shared" si="0"/>
        <v>583.5342805005215</v>
      </c>
      <c r="V12" s="40"/>
    </row>
    <row r="13" spans="1:22" x14ac:dyDescent="0.25">
      <c r="A13" s="80">
        <v>4</v>
      </c>
      <c r="B13" s="83" t="s">
        <v>253</v>
      </c>
      <c r="C13" s="38" t="s">
        <v>254</v>
      </c>
      <c r="D13" s="7" t="s">
        <v>37</v>
      </c>
      <c r="E13" s="39" t="s">
        <v>29</v>
      </c>
      <c r="F13" s="72">
        <v>28.5</v>
      </c>
      <c r="G13" s="9">
        <v>240</v>
      </c>
      <c r="H13" s="9">
        <v>180</v>
      </c>
      <c r="I13" s="9">
        <v>180</v>
      </c>
      <c r="J13" s="9">
        <v>180</v>
      </c>
      <c r="K13" s="9">
        <v>240</v>
      </c>
      <c r="L13" s="9">
        <v>360</v>
      </c>
      <c r="M13" s="9">
        <v>381</v>
      </c>
      <c r="N13" s="9"/>
      <c r="O13" s="9"/>
      <c r="P13" s="9"/>
      <c r="Q13" s="9">
        <v>1761</v>
      </c>
      <c r="R13" s="35">
        <v>4</v>
      </c>
      <c r="S13" s="41">
        <v>518.7046504554869</v>
      </c>
      <c r="U13" s="41">
        <f t="shared" si="0"/>
        <v>518.7046504554869</v>
      </c>
      <c r="V13" s="41"/>
    </row>
    <row r="14" spans="1:22" x14ac:dyDescent="0.25">
      <c r="A14" s="80">
        <v>5</v>
      </c>
      <c r="B14" s="22" t="s">
        <v>255</v>
      </c>
      <c r="C14" s="18">
        <v>66</v>
      </c>
      <c r="D14" s="18" t="s">
        <v>20</v>
      </c>
      <c r="E14" s="36" t="s">
        <v>21</v>
      </c>
      <c r="F14" s="72">
        <v>15</v>
      </c>
      <c r="G14" s="9">
        <v>240</v>
      </c>
      <c r="H14" s="9">
        <v>180</v>
      </c>
      <c r="I14" s="9">
        <v>180</v>
      </c>
      <c r="J14" s="9">
        <v>180</v>
      </c>
      <c r="K14" s="9">
        <v>240</v>
      </c>
      <c r="L14" s="9">
        <v>360</v>
      </c>
      <c r="M14" s="9">
        <v>378</v>
      </c>
      <c r="N14" s="9"/>
      <c r="O14" s="9"/>
      <c r="P14" s="9"/>
      <c r="Q14" s="9">
        <v>1758</v>
      </c>
      <c r="R14" s="35">
        <v>5</v>
      </c>
      <c r="S14" s="41">
        <v>458.93131727319332</v>
      </c>
      <c r="U14" s="41">
        <f t="shared" si="0"/>
        <v>458.93131727319332</v>
      </c>
      <c r="V14" s="41"/>
    </row>
    <row r="15" spans="1:22" x14ac:dyDescent="0.25">
      <c r="A15" s="80">
        <v>6</v>
      </c>
      <c r="B15" s="83" t="s">
        <v>256</v>
      </c>
      <c r="C15" s="38">
        <v>1392</v>
      </c>
      <c r="D15" s="7" t="s">
        <v>20</v>
      </c>
      <c r="E15" s="39" t="s">
        <v>257</v>
      </c>
      <c r="F15" s="84">
        <v>30.2</v>
      </c>
      <c r="G15" s="9">
        <v>240</v>
      </c>
      <c r="H15" s="9">
        <v>180</v>
      </c>
      <c r="I15" s="9">
        <v>180</v>
      </c>
      <c r="J15" s="9">
        <v>180</v>
      </c>
      <c r="K15" s="9">
        <v>240</v>
      </c>
      <c r="L15" s="9">
        <v>360</v>
      </c>
      <c r="M15" s="9">
        <v>370</v>
      </c>
      <c r="N15" s="9"/>
      <c r="O15" s="9"/>
      <c r="P15" s="9"/>
      <c r="Q15" s="9">
        <v>1750</v>
      </c>
      <c r="R15" s="35">
        <v>6</v>
      </c>
      <c r="S15" s="41">
        <v>405.35340388206674</v>
      </c>
      <c r="U15" s="41">
        <f t="shared" si="0"/>
        <v>405.35340388206674</v>
      </c>
      <c r="V15" s="41"/>
    </row>
    <row r="16" spans="1:22" x14ac:dyDescent="0.25">
      <c r="A16" s="80">
        <v>7</v>
      </c>
      <c r="B16" s="83" t="s">
        <v>258</v>
      </c>
      <c r="C16" s="38">
        <v>1546</v>
      </c>
      <c r="D16" s="7" t="s">
        <v>20</v>
      </c>
      <c r="E16" s="39" t="s">
        <v>259</v>
      </c>
      <c r="F16" s="84">
        <v>62.8</v>
      </c>
      <c r="G16" s="9">
        <v>240</v>
      </c>
      <c r="H16" s="9">
        <v>180</v>
      </c>
      <c r="I16" s="9">
        <v>180</v>
      </c>
      <c r="J16" s="9">
        <v>180</v>
      </c>
      <c r="K16" s="9">
        <v>240</v>
      </c>
      <c r="L16" s="9">
        <v>360</v>
      </c>
      <c r="M16" s="9">
        <v>361</v>
      </c>
      <c r="N16" s="9"/>
      <c r="O16" s="9"/>
      <c r="P16" s="9"/>
      <c r="Q16" s="9">
        <v>1741</v>
      </c>
      <c r="R16" s="35">
        <v>7</v>
      </c>
      <c r="S16" s="41">
        <v>358.17865429234342</v>
      </c>
      <c r="U16" s="41">
        <f t="shared" si="0"/>
        <v>358.17865429234342</v>
      </c>
      <c r="V16" s="41"/>
    </row>
    <row r="17" spans="1:22" x14ac:dyDescent="0.25">
      <c r="A17" s="80">
        <v>8</v>
      </c>
      <c r="B17" s="83" t="s">
        <v>195</v>
      </c>
      <c r="C17" s="38" t="s">
        <v>196</v>
      </c>
      <c r="D17" s="7" t="s">
        <v>37</v>
      </c>
      <c r="E17" s="39" t="s">
        <v>23</v>
      </c>
      <c r="F17" s="72">
        <v>24.7</v>
      </c>
      <c r="G17" s="9">
        <v>240</v>
      </c>
      <c r="H17" s="9">
        <v>180</v>
      </c>
      <c r="I17" s="9">
        <v>180</v>
      </c>
      <c r="J17" s="9">
        <v>180</v>
      </c>
      <c r="K17" s="9">
        <v>240</v>
      </c>
      <c r="L17" s="9">
        <v>360</v>
      </c>
      <c r="M17" s="9">
        <v>357</v>
      </c>
      <c r="N17" s="9"/>
      <c r="O17" s="9"/>
      <c r="P17" s="9"/>
      <c r="Q17" s="9">
        <v>1737</v>
      </c>
      <c r="R17" s="35">
        <v>8</v>
      </c>
      <c r="S17" s="41">
        <v>317.08439942984131</v>
      </c>
      <c r="U17" s="41">
        <f t="shared" si="0"/>
        <v>317.08439942984131</v>
      </c>
      <c r="V17" s="41"/>
    </row>
    <row r="18" spans="1:22" x14ac:dyDescent="0.25">
      <c r="A18" s="80">
        <v>9</v>
      </c>
      <c r="B18" s="83" t="s">
        <v>260</v>
      </c>
      <c r="C18" s="38">
        <v>938</v>
      </c>
      <c r="D18" s="7" t="s">
        <v>28</v>
      </c>
      <c r="E18" s="39" t="s">
        <v>160</v>
      </c>
      <c r="F18" s="84">
        <v>63.9</v>
      </c>
      <c r="G18" s="9">
        <v>240</v>
      </c>
      <c r="H18" s="9">
        <v>180</v>
      </c>
      <c r="I18" s="9">
        <v>180</v>
      </c>
      <c r="J18" s="9">
        <v>180</v>
      </c>
      <c r="K18" s="9">
        <v>240</v>
      </c>
      <c r="L18" s="9">
        <v>360</v>
      </c>
      <c r="M18" s="9">
        <v>351</v>
      </c>
      <c r="N18" s="9"/>
      <c r="O18" s="9"/>
      <c r="P18" s="9"/>
      <c r="Q18" s="9">
        <v>1731</v>
      </c>
      <c r="R18" s="35">
        <v>9</v>
      </c>
      <c r="S18" s="41">
        <v>281.49364939637826</v>
      </c>
      <c r="U18" s="41">
        <f t="shared" si="0"/>
        <v>281.49364939637826</v>
      </c>
      <c r="V18" s="41"/>
    </row>
    <row r="19" spans="1:22" x14ac:dyDescent="0.25">
      <c r="A19" s="80">
        <v>10</v>
      </c>
      <c r="B19" s="22" t="s">
        <v>261</v>
      </c>
      <c r="C19" s="18">
        <v>1555</v>
      </c>
      <c r="D19" s="7" t="s">
        <v>20</v>
      </c>
      <c r="E19" s="39" t="s">
        <v>35</v>
      </c>
      <c r="F19" s="84">
        <v>37.1</v>
      </c>
      <c r="G19" s="9">
        <v>240</v>
      </c>
      <c r="H19" s="9">
        <v>180</v>
      </c>
      <c r="I19" s="9">
        <v>180</v>
      </c>
      <c r="J19" s="9">
        <v>180</v>
      </c>
      <c r="K19" s="9">
        <v>240</v>
      </c>
      <c r="L19" s="9">
        <v>360</v>
      </c>
      <c r="M19" s="9">
        <v>342</v>
      </c>
      <c r="N19" s="9"/>
      <c r="O19" s="9"/>
      <c r="P19" s="9"/>
      <c r="Q19" s="9">
        <v>1722</v>
      </c>
      <c r="R19" s="35">
        <v>10</v>
      </c>
      <c r="S19" s="41">
        <v>250.74386529912138</v>
      </c>
      <c r="U19" s="41">
        <f t="shared" si="0"/>
        <v>250.74386529912138</v>
      </c>
      <c r="V19" s="41"/>
    </row>
    <row r="20" spans="1:22" x14ac:dyDescent="0.25">
      <c r="A20" s="80">
        <v>11</v>
      </c>
      <c r="B20" s="22" t="s">
        <v>262</v>
      </c>
      <c r="C20" s="18" t="s">
        <v>263</v>
      </c>
      <c r="D20" s="18" t="s">
        <v>20</v>
      </c>
      <c r="E20" s="36" t="s">
        <v>103</v>
      </c>
      <c r="F20" s="84">
        <v>33.4</v>
      </c>
      <c r="G20" s="9">
        <v>240</v>
      </c>
      <c r="H20" s="9">
        <v>180</v>
      </c>
      <c r="I20" s="9">
        <v>180</v>
      </c>
      <c r="J20" s="9">
        <v>180</v>
      </c>
      <c r="K20" s="9">
        <v>240</v>
      </c>
      <c r="L20" s="9">
        <v>360</v>
      </c>
      <c r="M20" s="9">
        <v>309</v>
      </c>
      <c r="N20" s="9"/>
      <c r="O20" s="9"/>
      <c r="P20" s="9"/>
      <c r="Q20" s="9">
        <v>1689</v>
      </c>
      <c r="R20" s="35">
        <v>11</v>
      </c>
      <c r="S20" s="41">
        <v>224.18002003004506</v>
      </c>
      <c r="U20" s="41">
        <f t="shared" si="0"/>
        <v>224.18002003004506</v>
      </c>
      <c r="V20" s="41"/>
    </row>
    <row r="21" spans="1:22" x14ac:dyDescent="0.25">
      <c r="A21" s="80">
        <v>12</v>
      </c>
      <c r="B21" s="22" t="s">
        <v>264</v>
      </c>
      <c r="C21" s="81" t="s">
        <v>265</v>
      </c>
      <c r="D21" s="24" t="s">
        <v>25</v>
      </c>
      <c r="E21" s="23" t="s">
        <v>266</v>
      </c>
      <c r="F21" s="84">
        <v>21.6</v>
      </c>
      <c r="G21" s="9">
        <v>240</v>
      </c>
      <c r="H21" s="9">
        <v>180</v>
      </c>
      <c r="I21" s="9">
        <v>180</v>
      </c>
      <c r="J21" s="9">
        <v>180</v>
      </c>
      <c r="K21" s="9">
        <v>240</v>
      </c>
      <c r="L21" s="9">
        <v>360</v>
      </c>
      <c r="M21" s="9">
        <v>302</v>
      </c>
      <c r="N21" s="9"/>
      <c r="O21" s="9"/>
      <c r="P21" s="9"/>
      <c r="Q21" s="9">
        <v>1682</v>
      </c>
      <c r="R21" s="35">
        <v>12</v>
      </c>
      <c r="S21" s="41">
        <v>201.19995281084454</v>
      </c>
      <c r="U21" s="41">
        <f t="shared" si="0"/>
        <v>201.19995281084454</v>
      </c>
      <c r="V21" s="41"/>
    </row>
    <row r="22" spans="1:22" x14ac:dyDescent="0.25">
      <c r="A22" s="80">
        <v>13</v>
      </c>
      <c r="B22" s="22" t="s">
        <v>267</v>
      </c>
      <c r="C22" s="18" t="s">
        <v>268</v>
      </c>
      <c r="D22" s="18" t="s">
        <v>20</v>
      </c>
      <c r="E22" s="36" t="s">
        <v>93</v>
      </c>
      <c r="F22" s="72">
        <v>13.3</v>
      </c>
      <c r="G22" s="9">
        <v>240</v>
      </c>
      <c r="H22" s="9">
        <v>180</v>
      </c>
      <c r="I22" s="9">
        <v>180</v>
      </c>
      <c r="J22" s="9">
        <v>180</v>
      </c>
      <c r="K22" s="9">
        <v>240</v>
      </c>
      <c r="L22" s="9">
        <v>360</v>
      </c>
      <c r="M22" s="9">
        <v>239</v>
      </c>
      <c r="N22" s="9"/>
      <c r="O22" s="9"/>
      <c r="P22" s="9"/>
      <c r="Q22" s="9">
        <v>1619</v>
      </c>
      <c r="R22" s="35">
        <v>13</v>
      </c>
      <c r="S22" s="41">
        <v>181.27201684415112</v>
      </c>
      <c r="U22" s="41">
        <f t="shared" si="0"/>
        <v>181.27201684415112</v>
      </c>
      <c r="V22" s="41"/>
    </row>
    <row r="23" spans="1:22" x14ac:dyDescent="0.25">
      <c r="A23" s="80">
        <v>14</v>
      </c>
      <c r="B23" s="22" t="s">
        <v>269</v>
      </c>
      <c r="C23" s="82">
        <v>937</v>
      </c>
      <c r="D23" s="18" t="s">
        <v>28</v>
      </c>
      <c r="E23" s="36" t="s">
        <v>160</v>
      </c>
      <c r="F23" s="85">
        <v>0</v>
      </c>
      <c r="G23" s="23">
        <v>240</v>
      </c>
      <c r="H23" s="23">
        <v>180</v>
      </c>
      <c r="I23" s="23">
        <v>180</v>
      </c>
      <c r="J23" s="23">
        <v>180</v>
      </c>
      <c r="K23" s="23">
        <v>240</v>
      </c>
      <c r="L23" s="23">
        <v>284</v>
      </c>
      <c r="M23" s="23"/>
      <c r="N23" s="23"/>
      <c r="O23" s="23"/>
      <c r="P23" s="23"/>
      <c r="Q23" s="23">
        <v>1304</v>
      </c>
      <c r="R23" s="35">
        <v>14</v>
      </c>
      <c r="S23" s="41">
        <v>163.93780296337667</v>
      </c>
      <c r="U23" s="41">
        <f t="shared" si="0"/>
        <v>163.93780296337667</v>
      </c>
      <c r="V23" s="41"/>
    </row>
    <row r="24" spans="1:22" x14ac:dyDescent="0.25">
      <c r="A24" s="80">
        <v>15</v>
      </c>
      <c r="B24" s="22" t="s">
        <v>270</v>
      </c>
      <c r="C24" s="24" t="s">
        <v>271</v>
      </c>
      <c r="D24" s="7" t="s">
        <v>37</v>
      </c>
      <c r="E24" s="39" t="s">
        <v>180</v>
      </c>
      <c r="F24" s="72">
        <v>10.9</v>
      </c>
      <c r="G24" s="9">
        <v>240</v>
      </c>
      <c r="H24" s="9">
        <v>180</v>
      </c>
      <c r="I24" s="9">
        <v>180</v>
      </c>
      <c r="J24" s="9">
        <v>180</v>
      </c>
      <c r="K24" s="9">
        <v>240</v>
      </c>
      <c r="L24" s="9">
        <v>180</v>
      </c>
      <c r="M24" s="9"/>
      <c r="N24" s="9"/>
      <c r="O24" s="9"/>
      <c r="P24" s="9"/>
      <c r="Q24" s="9">
        <v>1200</v>
      </c>
      <c r="R24" s="35">
        <v>15</v>
      </c>
      <c r="S24" s="41">
        <v>148.8075452883497</v>
      </c>
      <c r="U24" s="41">
        <f t="shared" si="0"/>
        <v>148.8075452883497</v>
      </c>
      <c r="V24" s="41"/>
    </row>
    <row r="25" spans="1:22" ht="15" customHeight="1" x14ac:dyDescent="0.25">
      <c r="A25" s="80">
        <v>16</v>
      </c>
      <c r="B25" s="22" t="s">
        <v>272</v>
      </c>
      <c r="C25" s="18">
        <v>166</v>
      </c>
      <c r="D25" s="18" t="s">
        <v>28</v>
      </c>
      <c r="E25" s="36" t="s">
        <v>180</v>
      </c>
      <c r="F25" s="72">
        <v>90.7</v>
      </c>
      <c r="G25" s="9">
        <v>240</v>
      </c>
      <c r="H25" s="9">
        <v>180</v>
      </c>
      <c r="I25" s="9">
        <v>180</v>
      </c>
      <c r="J25" s="9">
        <v>180</v>
      </c>
      <c r="K25" s="9">
        <v>214</v>
      </c>
      <c r="L25" s="9"/>
      <c r="M25" s="9"/>
      <c r="N25" s="9"/>
      <c r="O25" s="9"/>
      <c r="P25" s="9"/>
      <c r="Q25" s="9">
        <v>994</v>
      </c>
      <c r="R25" s="35">
        <v>16</v>
      </c>
      <c r="S25" s="41">
        <v>135.55248566508337</v>
      </c>
      <c r="U25" s="41">
        <f t="shared" si="0"/>
        <v>135.55248566508337</v>
      </c>
      <c r="V25" s="41"/>
    </row>
    <row r="26" spans="1:22" x14ac:dyDescent="0.25">
      <c r="A26" s="80">
        <v>17</v>
      </c>
      <c r="B26" s="83" t="s">
        <v>273</v>
      </c>
      <c r="C26" s="38" t="s">
        <v>274</v>
      </c>
      <c r="D26" s="7" t="s">
        <v>28</v>
      </c>
      <c r="E26" s="39" t="s">
        <v>21</v>
      </c>
      <c r="F26" s="72">
        <v>71.599999999999994</v>
      </c>
      <c r="G26" s="9">
        <v>240</v>
      </c>
      <c r="H26" s="9">
        <v>180</v>
      </c>
      <c r="I26" s="9">
        <v>180</v>
      </c>
      <c r="J26" s="9">
        <v>180</v>
      </c>
      <c r="K26" s="9">
        <v>197</v>
      </c>
      <c r="L26" s="9"/>
      <c r="M26" s="9"/>
      <c r="N26" s="9"/>
      <c r="O26" s="9"/>
      <c r="P26" s="9"/>
      <c r="Q26" s="9">
        <v>977</v>
      </c>
      <c r="R26" s="35">
        <v>17</v>
      </c>
      <c r="S26" s="41">
        <v>123.8964686998395</v>
      </c>
      <c r="U26" s="41">
        <f t="shared" si="0"/>
        <v>123.8964686998395</v>
      </c>
      <c r="V26" s="41"/>
    </row>
    <row r="27" spans="1:22" ht="15" customHeight="1" x14ac:dyDescent="0.25">
      <c r="A27" s="80">
        <v>18</v>
      </c>
      <c r="B27" s="22" t="s">
        <v>275</v>
      </c>
      <c r="C27" s="18">
        <v>1314</v>
      </c>
      <c r="D27" s="18" t="s">
        <v>20</v>
      </c>
      <c r="E27" s="36" t="s">
        <v>38</v>
      </c>
      <c r="F27" s="72">
        <v>16.899999999999999</v>
      </c>
      <c r="G27" s="9">
        <v>240</v>
      </c>
      <c r="H27" s="9">
        <v>119</v>
      </c>
      <c r="I27" s="9">
        <v>180</v>
      </c>
      <c r="J27" s="9">
        <v>180</v>
      </c>
      <c r="K27" s="9">
        <v>240</v>
      </c>
      <c r="L27" s="9"/>
      <c r="M27" s="9"/>
      <c r="N27" s="9"/>
      <c r="O27" s="9"/>
      <c r="P27" s="9"/>
      <c r="Q27" s="9">
        <v>959</v>
      </c>
      <c r="R27" s="35">
        <v>18</v>
      </c>
      <c r="S27" s="41">
        <v>113.60788704873259</v>
      </c>
      <c r="U27" s="41">
        <f t="shared" si="0"/>
        <v>113.60788704873259</v>
      </c>
      <c r="V27" s="41"/>
    </row>
    <row r="28" spans="1:22" x14ac:dyDescent="0.25">
      <c r="A28" s="80">
        <v>19</v>
      </c>
      <c r="B28" s="22" t="s">
        <v>276</v>
      </c>
      <c r="C28" s="18">
        <v>6737</v>
      </c>
      <c r="D28" s="18" t="s">
        <v>37</v>
      </c>
      <c r="E28" s="36" t="s">
        <v>26</v>
      </c>
      <c r="F28" s="84">
        <v>40.200000000000003</v>
      </c>
      <c r="G28" s="9">
        <v>240</v>
      </c>
      <c r="H28" s="9">
        <v>180</v>
      </c>
      <c r="I28" s="9">
        <v>115</v>
      </c>
      <c r="J28" s="9">
        <v>180</v>
      </c>
      <c r="K28" s="9">
        <v>235</v>
      </c>
      <c r="L28" s="9"/>
      <c r="M28" s="9"/>
      <c r="N28" s="9"/>
      <c r="O28" s="9"/>
      <c r="P28" s="9"/>
      <c r="Q28" s="9">
        <v>950</v>
      </c>
      <c r="R28" s="35">
        <v>19</v>
      </c>
      <c r="S28" s="41">
        <v>104.4924610213799</v>
      </c>
      <c r="U28" s="41">
        <f t="shared" si="0"/>
        <v>104.4924610213799</v>
      </c>
      <c r="V28" s="41"/>
    </row>
    <row r="29" spans="1:22" x14ac:dyDescent="0.25">
      <c r="A29" s="80">
        <v>20</v>
      </c>
      <c r="B29" s="22" t="s">
        <v>277</v>
      </c>
      <c r="C29" s="18">
        <v>294</v>
      </c>
      <c r="D29" s="18" t="s">
        <v>20</v>
      </c>
      <c r="E29" s="36" t="s">
        <v>21</v>
      </c>
      <c r="F29" s="72">
        <v>54.9</v>
      </c>
      <c r="G29" s="9">
        <v>240</v>
      </c>
      <c r="H29" s="9">
        <v>180</v>
      </c>
      <c r="I29" s="9">
        <v>180</v>
      </c>
      <c r="J29" s="9">
        <v>180</v>
      </c>
      <c r="K29" s="9">
        <v>150</v>
      </c>
      <c r="L29" s="9"/>
      <c r="M29" s="9"/>
      <c r="N29" s="9"/>
      <c r="O29" s="9"/>
      <c r="P29" s="9"/>
      <c r="Q29" s="9">
        <v>930</v>
      </c>
      <c r="R29" s="35">
        <v>20</v>
      </c>
      <c r="S29" s="41">
        <v>96.387001278342211</v>
      </c>
      <c r="U29" s="41">
        <f t="shared" si="0"/>
        <v>96.387001278342211</v>
      </c>
      <c r="V29" s="41"/>
    </row>
    <row r="30" spans="1:22" ht="15" customHeight="1" x14ac:dyDescent="0.25">
      <c r="A30" s="80">
        <v>21</v>
      </c>
      <c r="B30" s="83" t="s">
        <v>278</v>
      </c>
      <c r="C30" s="38">
        <v>1990</v>
      </c>
      <c r="D30" s="38" t="s">
        <v>20</v>
      </c>
      <c r="E30" s="39" t="s">
        <v>173</v>
      </c>
      <c r="F30" s="72">
        <v>65.7</v>
      </c>
      <c r="G30" s="9">
        <v>240</v>
      </c>
      <c r="H30" s="9">
        <v>180</v>
      </c>
      <c r="I30" s="9">
        <v>180</v>
      </c>
      <c r="J30" s="9">
        <v>122</v>
      </c>
      <c r="K30" s="23">
        <v>183</v>
      </c>
      <c r="L30" s="9"/>
      <c r="M30" s="9"/>
      <c r="N30" s="9"/>
      <c r="O30" s="9"/>
      <c r="P30" s="9"/>
      <c r="Q30" s="9">
        <v>905</v>
      </c>
      <c r="R30" s="35">
        <v>21</v>
      </c>
      <c r="S30" s="41">
        <v>89.154137209997003</v>
      </c>
      <c r="U30" s="41">
        <f t="shared" si="0"/>
        <v>89.154137209997003</v>
      </c>
      <c r="V30" s="41"/>
    </row>
    <row r="31" spans="1:22" x14ac:dyDescent="0.25">
      <c r="A31" s="80">
        <v>22</v>
      </c>
      <c r="B31" s="83" t="s">
        <v>279</v>
      </c>
      <c r="C31" s="38">
        <v>816</v>
      </c>
      <c r="D31" s="7" t="s">
        <v>28</v>
      </c>
      <c r="E31" s="39" t="s">
        <v>280</v>
      </c>
      <c r="F31" s="84">
        <v>73.2</v>
      </c>
      <c r="G31" s="9">
        <v>26</v>
      </c>
      <c r="H31" s="9">
        <v>165</v>
      </c>
      <c r="I31" s="9">
        <v>180</v>
      </c>
      <c r="J31" s="9">
        <v>180</v>
      </c>
      <c r="K31" s="9">
        <v>240</v>
      </c>
      <c r="L31" s="9"/>
      <c r="M31" s="9"/>
      <c r="N31" s="9"/>
      <c r="O31" s="9"/>
      <c r="P31" s="9"/>
      <c r="Q31" s="9">
        <v>791</v>
      </c>
      <c r="R31" s="35">
        <v>22</v>
      </c>
      <c r="S31" s="41">
        <v>82.677919697497842</v>
      </c>
      <c r="U31" s="41">
        <f t="shared" si="0"/>
        <v>82.677919697497842</v>
      </c>
      <c r="V31" s="41"/>
    </row>
    <row r="32" spans="1:22" x14ac:dyDescent="0.25">
      <c r="A32" s="80">
        <v>23</v>
      </c>
      <c r="B32" s="22" t="s">
        <v>281</v>
      </c>
      <c r="C32" s="18" t="s">
        <v>282</v>
      </c>
      <c r="D32" s="18" t="s">
        <v>37</v>
      </c>
      <c r="E32" s="39" t="s">
        <v>21</v>
      </c>
      <c r="F32" s="84">
        <v>6.8</v>
      </c>
      <c r="G32" s="9">
        <v>240</v>
      </c>
      <c r="H32" s="9">
        <v>180</v>
      </c>
      <c r="I32" s="9">
        <v>101</v>
      </c>
      <c r="J32" s="9">
        <v>180</v>
      </c>
      <c r="K32" s="9">
        <v>0</v>
      </c>
      <c r="L32" s="9"/>
      <c r="M32" s="9"/>
      <c r="N32" s="9"/>
      <c r="O32" s="9"/>
      <c r="P32" s="9"/>
      <c r="Q32" s="9">
        <v>701</v>
      </c>
      <c r="R32" s="35">
        <v>23</v>
      </c>
      <c r="S32" s="41">
        <v>76.860181640256158</v>
      </c>
      <c r="U32" s="41">
        <f t="shared" si="0"/>
        <v>76.860181640256158</v>
      </c>
      <c r="V32" s="41"/>
    </row>
    <row r="33" spans="1:22" x14ac:dyDescent="0.25">
      <c r="A33" s="80">
        <v>24</v>
      </c>
      <c r="B33" s="22" t="s">
        <v>283</v>
      </c>
      <c r="C33" s="24">
        <v>1562</v>
      </c>
      <c r="D33" s="24" t="s">
        <v>20</v>
      </c>
      <c r="E33" s="23" t="s">
        <v>280</v>
      </c>
      <c r="F33" s="84">
        <v>32.299999999999997</v>
      </c>
      <c r="G33" s="9">
        <v>26</v>
      </c>
      <c r="H33" s="9">
        <v>126</v>
      </c>
      <c r="I33" s="9">
        <v>180</v>
      </c>
      <c r="J33" s="9">
        <v>137</v>
      </c>
      <c r="K33" s="9">
        <v>116</v>
      </c>
      <c r="L33" s="9"/>
      <c r="M33" s="9"/>
      <c r="N33" s="9"/>
      <c r="O33" s="9"/>
      <c r="P33" s="9"/>
      <c r="Q33" s="9">
        <v>585</v>
      </c>
      <c r="R33" s="35">
        <v>24</v>
      </c>
      <c r="S33" s="41">
        <v>71.6175385482926</v>
      </c>
      <c r="U33" s="41">
        <f t="shared" si="0"/>
        <v>71.6175385482926</v>
      </c>
      <c r="V33" s="41"/>
    </row>
    <row r="34" spans="1:22" x14ac:dyDescent="0.25">
      <c r="A34" s="80">
        <v>25</v>
      </c>
      <c r="B34" s="22" t="s">
        <v>284</v>
      </c>
      <c r="C34" s="18" t="s">
        <v>285</v>
      </c>
      <c r="D34" s="18" t="s">
        <v>37</v>
      </c>
      <c r="E34" s="36" t="s">
        <v>266</v>
      </c>
      <c r="F34" s="84">
        <v>0</v>
      </c>
      <c r="G34" s="9">
        <v>125</v>
      </c>
      <c r="H34" s="9">
        <v>8</v>
      </c>
      <c r="I34" s="9">
        <v>0</v>
      </c>
      <c r="J34" s="9">
        <v>0</v>
      </c>
      <c r="K34" s="9">
        <v>0</v>
      </c>
      <c r="L34" s="9"/>
      <c r="M34" s="9"/>
      <c r="N34" s="9"/>
      <c r="O34" s="9"/>
      <c r="P34" s="9"/>
      <c r="Q34" s="9">
        <v>133</v>
      </c>
      <c r="R34" s="35">
        <v>25</v>
      </c>
      <c r="S34" s="41">
        <v>66.8789214221691</v>
      </c>
      <c r="U34" s="41">
        <f t="shared" si="0"/>
        <v>66.8789214221691</v>
      </c>
      <c r="V34" s="40"/>
    </row>
    <row r="35" spans="1:22" x14ac:dyDescent="0.25">
      <c r="A35" s="80">
        <v>26</v>
      </c>
      <c r="B35" s="83" t="s">
        <v>286</v>
      </c>
      <c r="C35" s="38">
        <v>4</v>
      </c>
      <c r="D35" s="7" t="s">
        <v>37</v>
      </c>
      <c r="E35" s="39" t="s">
        <v>21</v>
      </c>
      <c r="F35" s="84">
        <v>13.9</v>
      </c>
      <c r="G35" s="9">
        <v>0</v>
      </c>
      <c r="H35" s="9">
        <v>35</v>
      </c>
      <c r="I35" s="9">
        <v>0</v>
      </c>
      <c r="J35" s="9">
        <v>0</v>
      </c>
      <c r="K35" s="9">
        <v>0</v>
      </c>
      <c r="L35" s="9"/>
      <c r="M35" s="9"/>
      <c r="N35" s="9"/>
      <c r="O35" s="9"/>
      <c r="P35" s="9"/>
      <c r="Q35" s="9">
        <v>35</v>
      </c>
      <c r="R35" s="35">
        <v>26</v>
      </c>
      <c r="S35" s="41">
        <v>62.583548119348215</v>
      </c>
      <c r="U35" s="41">
        <f t="shared" si="0"/>
        <v>62.583548119348215</v>
      </c>
      <c r="V35" s="40"/>
    </row>
    <row r="37" spans="1:22" x14ac:dyDescent="0.25">
      <c r="A37" s="109" t="s">
        <v>11</v>
      </c>
      <c r="B37" s="109"/>
      <c r="C37" s="109"/>
      <c r="D37" s="40">
        <v>29.5</v>
      </c>
    </row>
    <row r="38" spans="1:22" ht="15.75" x14ac:dyDescent="0.25">
      <c r="A38" s="108" t="s">
        <v>17</v>
      </c>
      <c r="B38" s="109"/>
      <c r="C38" s="109"/>
      <c r="D38" s="40">
        <v>1848.6</v>
      </c>
    </row>
    <row r="39" spans="1:22" x14ac:dyDescent="0.25">
      <c r="A39" s="109" t="s">
        <v>10</v>
      </c>
      <c r="B39" s="109"/>
      <c r="C39" s="109"/>
      <c r="D39" s="40">
        <f>SUM(F10:F35)+D37*A35+D38</f>
        <v>3581.5</v>
      </c>
    </row>
    <row r="42" spans="1:22" x14ac:dyDescent="0.25">
      <c r="D42" s="46"/>
    </row>
  </sheetData>
  <mergeCells count="21">
    <mergeCell ref="A7:Q7"/>
    <mergeCell ref="R8:R9"/>
    <mergeCell ref="U1:U9"/>
    <mergeCell ref="V1:V9"/>
    <mergeCell ref="K1:Q1"/>
    <mergeCell ref="K2:Q2"/>
    <mergeCell ref="I3:Q3"/>
    <mergeCell ref="K4:Q4"/>
    <mergeCell ref="A6:Q6"/>
    <mergeCell ref="S8:S9"/>
    <mergeCell ref="E8:E9"/>
    <mergeCell ref="G8:O8"/>
    <mergeCell ref="Q8:Q9"/>
    <mergeCell ref="F8:F9"/>
    <mergeCell ref="A37:C37"/>
    <mergeCell ref="A39:C39"/>
    <mergeCell ref="A8:A9"/>
    <mergeCell ref="B8:B9"/>
    <mergeCell ref="D8:D9"/>
    <mergeCell ref="A38:C38"/>
    <mergeCell ref="C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F-1-A</vt:lpstr>
      <vt:lpstr>F-1-B</vt:lpstr>
      <vt:lpstr>F-1-C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2019-04-25T07:19:32Z</dcterms:modified>
</cp:coreProperties>
</file>