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525" windowWidth="25605" windowHeight="14520"/>
  </bookViews>
  <sheets>
    <sheet name="F-1-А" sheetId="2" r:id="rId1"/>
    <sheet name="F-1-В" sheetId="1" r:id="rId2"/>
    <sheet name="F-1-C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5" i="3" l="1"/>
  <c r="V14" i="3"/>
  <c r="D30" i="3"/>
  <c r="E38" i="1"/>
  <c r="E49" i="2"/>
  <c r="V12" i="1" l="1"/>
  <c r="U25" i="3"/>
  <c r="U44" i="2"/>
  <c r="U13" i="3"/>
  <c r="U14" i="3"/>
  <c r="U17" i="3"/>
  <c r="U19" i="3"/>
  <c r="U21" i="3"/>
  <c r="U23" i="3"/>
  <c r="U20" i="3"/>
  <c r="U16" i="3"/>
  <c r="U26" i="3"/>
  <c r="U22" i="3"/>
  <c r="U24" i="3" l="1"/>
  <c r="U15" i="3"/>
  <c r="U12" i="3"/>
  <c r="U11" i="3"/>
  <c r="U10" i="3"/>
  <c r="U18" i="3"/>
  <c r="V18" i="1"/>
  <c r="V17" i="1"/>
  <c r="V20" i="1"/>
  <c r="V15" i="1"/>
  <c r="V21" i="1"/>
  <c r="V16" i="1"/>
  <c r="V19" i="1"/>
  <c r="V26" i="1"/>
  <c r="V33" i="1"/>
  <c r="V10" i="1"/>
  <c r="V28" i="1"/>
  <c r="V31" i="1"/>
  <c r="V13" i="1"/>
  <c r="V30" i="1"/>
  <c r="V29" i="1"/>
  <c r="V32" i="1"/>
  <c r="V23" i="1"/>
  <c r="V9" i="1"/>
  <c r="V14" i="1"/>
  <c r="V22" i="1"/>
  <c r="V27" i="1"/>
  <c r="V11" i="1"/>
  <c r="V24" i="1"/>
  <c r="V25" i="1"/>
  <c r="U20" i="2"/>
  <c r="U37" i="2"/>
  <c r="U19" i="2"/>
  <c r="U42" i="2"/>
  <c r="U22" i="2"/>
  <c r="U41" i="2"/>
  <c r="U26" i="2"/>
  <c r="U15" i="2"/>
  <c r="U24" i="2"/>
  <c r="U45" i="2"/>
  <c r="U40" i="2"/>
  <c r="U23" i="2"/>
  <c r="U16" i="2"/>
  <c r="U43" i="2"/>
  <c r="U11" i="2"/>
  <c r="U10" i="2"/>
  <c r="U27" i="2"/>
  <c r="U9" i="2"/>
  <c r="U30" i="2"/>
  <c r="U39" i="2"/>
  <c r="U32" i="2"/>
  <c r="U34" i="2"/>
  <c r="U35" i="2"/>
  <c r="U29" i="2"/>
  <c r="U17" i="2"/>
  <c r="U13" i="2"/>
  <c r="U36" i="2"/>
  <c r="U38" i="2"/>
  <c r="U33" i="2"/>
  <c r="U28" i="2"/>
  <c r="U18" i="2"/>
  <c r="U12" i="2"/>
  <c r="U14" i="2"/>
  <c r="U31" i="2"/>
  <c r="U25" i="2"/>
  <c r="U21" i="2"/>
</calcChain>
</file>

<file path=xl/sharedStrings.xml><?xml version="1.0" encoding="utf-8"?>
<sst xmlns="http://schemas.openxmlformats.org/spreadsheetml/2006/main" count="331" uniqueCount="172">
  <si>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</si>
  <si>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</si>
  <si>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</si>
  <si>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</si>
  <si>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</si>
  <si>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</si>
  <si>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</si>
  <si>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</si>
  <si>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</si>
  <si>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</si>
  <si>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</si>
  <si>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</si>
  <si>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</si>
  <si>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</si>
  <si>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</si>
  <si>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</si>
  <si>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</si>
  <si>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</si>
  <si>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Евдокимов Юрий</t>
  </si>
  <si>
    <t>Фролов Максим</t>
  </si>
  <si>
    <t>Ломов Михаил</t>
  </si>
  <si>
    <t>ю</t>
  </si>
  <si>
    <t>Сидоркин Антон</t>
  </si>
  <si>
    <t>Алиев Эльдар</t>
  </si>
  <si>
    <t>Рязанцев Алексей</t>
  </si>
  <si>
    <t xml:space="preserve">Малахов Григорий </t>
  </si>
  <si>
    <t>Панченко Андрей</t>
  </si>
  <si>
    <t>Пригара Михаил</t>
  </si>
  <si>
    <t>Корнушенко Александр</t>
  </si>
  <si>
    <t>Титов Юрий</t>
  </si>
  <si>
    <t>Хорошев Алексей</t>
  </si>
  <si>
    <t>Макаров Сергей</t>
  </si>
  <si>
    <t>Осипов Артемий</t>
  </si>
  <si>
    <t>Полетаев Андрей</t>
  </si>
  <si>
    <t>Санкин Евгений</t>
  </si>
  <si>
    <t>Козырев Сергей</t>
  </si>
  <si>
    <t>Корнушенко Софья</t>
  </si>
  <si>
    <t>Осипков Андрей</t>
  </si>
  <si>
    <t xml:space="preserve">Пыльнов Михаил </t>
  </si>
  <si>
    <t xml:space="preserve">Анисимов Никита </t>
  </si>
  <si>
    <t>Буренок Сергей</t>
  </si>
  <si>
    <t>Хорошев Павел</t>
  </si>
  <si>
    <t>Стариков Анатолий</t>
  </si>
  <si>
    <t>Ничипорук Александр</t>
  </si>
  <si>
    <t>Смирнов Максим</t>
  </si>
  <si>
    <t>Евсюков Сергей</t>
  </si>
  <si>
    <t>Санкин Вячеслав</t>
  </si>
  <si>
    <t>Вареник Дарья</t>
  </si>
  <si>
    <t xml:space="preserve">Пушков Андрей </t>
  </si>
  <si>
    <t>Евсюков Вадим</t>
  </si>
  <si>
    <t>Ногтев Семен</t>
  </si>
  <si>
    <t>Ногтева Вера</t>
  </si>
  <si>
    <t>Солнцев Яков</t>
  </si>
  <si>
    <t>Кузнецов Михаил</t>
  </si>
  <si>
    <t>Небукин Марк</t>
  </si>
  <si>
    <t>Воронин Иван</t>
  </si>
  <si>
    <t>1814А</t>
  </si>
  <si>
    <t>4189A</t>
  </si>
  <si>
    <t>1860А</t>
  </si>
  <si>
    <t>0262А</t>
  </si>
  <si>
    <t>RUS 301A</t>
  </si>
  <si>
    <t>RUS 440</t>
  </si>
  <si>
    <t>4172A RUS</t>
  </si>
  <si>
    <t>RUS 1320-2</t>
  </si>
  <si>
    <t>3604А</t>
  </si>
  <si>
    <t>1550А</t>
  </si>
  <si>
    <t>186А</t>
  </si>
  <si>
    <t>3641A</t>
  </si>
  <si>
    <t>4156A</t>
  </si>
  <si>
    <t>1251A</t>
  </si>
  <si>
    <t>1272A</t>
  </si>
  <si>
    <t>4275A</t>
  </si>
  <si>
    <t>3585A</t>
  </si>
  <si>
    <t>3984A</t>
  </si>
  <si>
    <t>3726A</t>
  </si>
  <si>
    <t>4547A</t>
  </si>
  <si>
    <t>МСМК</t>
  </si>
  <si>
    <t>КМС</t>
  </si>
  <si>
    <t>МС</t>
  </si>
  <si>
    <t>ЗМС</t>
  </si>
  <si>
    <t>б/р</t>
  </si>
  <si>
    <t>Московская обл.</t>
  </si>
  <si>
    <t>г. Дзержинск</t>
  </si>
  <si>
    <t>г. Ярославль</t>
  </si>
  <si>
    <t>Нижегородская обл.</t>
  </si>
  <si>
    <t>г. Москва</t>
  </si>
  <si>
    <t>Ярославская обл.</t>
  </si>
  <si>
    <t>г.Владимир</t>
  </si>
  <si>
    <t>Ленинградская обл.</t>
  </si>
  <si>
    <t>Пермский край</t>
  </si>
  <si>
    <t>г.Москва</t>
  </si>
  <si>
    <t>г.Рыбинск</t>
  </si>
  <si>
    <t>г. Череповец</t>
  </si>
  <si>
    <t>г. Санкт-Петербург</t>
  </si>
  <si>
    <t>г. Йошкар-Ола</t>
  </si>
  <si>
    <t>Тульская обл.</t>
  </si>
  <si>
    <t>Владимирская обл.</t>
  </si>
  <si>
    <t>г. Иваново</t>
  </si>
  <si>
    <t xml:space="preserve">г. Москва </t>
  </si>
  <si>
    <t>8-й этап Кубка России по авиамодельному спорту</t>
  </si>
  <si>
    <t xml:space="preserve">                  8-й этап Кубка России по авиамодельному спорту</t>
  </si>
  <si>
    <t>Булатов Альберт</t>
  </si>
  <si>
    <t>Белецкий Юрий</t>
  </si>
  <si>
    <t>RUS 2920</t>
  </si>
  <si>
    <t>Бурдов Алексей</t>
  </si>
  <si>
    <t>RUS 154</t>
  </si>
  <si>
    <t>Солодов Максим</t>
  </si>
  <si>
    <t>Егоров Александр</t>
  </si>
  <si>
    <t>4298A</t>
  </si>
  <si>
    <t>Ломов Павел</t>
  </si>
  <si>
    <t>Усейнов Тимур</t>
  </si>
  <si>
    <t>Татарстан</t>
  </si>
  <si>
    <t>Мещеряков Алексей</t>
  </si>
  <si>
    <t>264А</t>
  </si>
  <si>
    <t>КБР</t>
  </si>
  <si>
    <t>Наумов Алексей</t>
  </si>
  <si>
    <t>Доронин Андрей</t>
  </si>
  <si>
    <t>0861A</t>
  </si>
  <si>
    <t>Богданов Владислав</t>
  </si>
  <si>
    <t>414А</t>
  </si>
  <si>
    <t>г. Пермь</t>
  </si>
  <si>
    <t>Панченко  Андрей</t>
  </si>
  <si>
    <t>Куровцев Игорь</t>
  </si>
  <si>
    <t>г.Ярославль</t>
  </si>
  <si>
    <t>Фролов Кирилл</t>
  </si>
  <si>
    <t>RUS 3606A</t>
  </si>
  <si>
    <t>Самарская обл.</t>
  </si>
  <si>
    <t>Быченков Юрий</t>
  </si>
  <si>
    <t>267А</t>
  </si>
  <si>
    <t>г. Ставрополь</t>
  </si>
  <si>
    <t>Черников Никита</t>
  </si>
  <si>
    <t>2049A</t>
  </si>
  <si>
    <t>Дайдиев Комил</t>
  </si>
  <si>
    <t>1274А</t>
  </si>
  <si>
    <t>г. Владимир</t>
  </si>
  <si>
    <t>Филиппов Алексей</t>
  </si>
  <si>
    <t>RUS 617A</t>
  </si>
  <si>
    <t>Свердловская обл.</t>
  </si>
  <si>
    <t>Махмутов Ильнур</t>
  </si>
  <si>
    <t>542А</t>
  </si>
  <si>
    <t>Горячев Виталий</t>
  </si>
  <si>
    <t>4442A</t>
  </si>
  <si>
    <t>Вологодская обл.</t>
  </si>
  <si>
    <t>Уханков Максим</t>
  </si>
  <si>
    <t>4550A</t>
  </si>
  <si>
    <t>Савухин Сергей</t>
  </si>
  <si>
    <t>Ревазов Максим</t>
  </si>
  <si>
    <t>Яковенко Леонид</t>
  </si>
  <si>
    <t>Иркутская область</t>
  </si>
  <si>
    <t>Карпов Алексей</t>
  </si>
  <si>
    <t>Муштуков Валентин</t>
  </si>
  <si>
    <t>г.Ломоносов</t>
  </si>
  <si>
    <t>Кудряшов Олег</t>
  </si>
  <si>
    <t>1883А</t>
  </si>
  <si>
    <t>Перчук Юрий</t>
  </si>
  <si>
    <t>Таланов Алексей</t>
  </si>
  <si>
    <t>Савухина Лариса</t>
  </si>
  <si>
    <t>546А</t>
  </si>
  <si>
    <t>Морозов Александр</t>
  </si>
  <si>
    <t>Краснодарский край</t>
  </si>
  <si>
    <t xml:space="preserve">Кудрявцев Олег </t>
  </si>
  <si>
    <t>295А</t>
  </si>
  <si>
    <t>Каширский Геннадий</t>
  </si>
  <si>
    <t>г. Королев</t>
  </si>
  <si>
    <t>Рева Андрей</t>
  </si>
  <si>
    <t>RUS 338 A</t>
  </si>
  <si>
    <t>Галактионов Леонид</t>
  </si>
  <si>
    <t>Тимотин Андрей</t>
  </si>
  <si>
    <t>Смоленская область</t>
  </si>
  <si>
    <t>Назаров Александр</t>
  </si>
  <si>
    <t>5-6</t>
  </si>
  <si>
    <t xml:space="preserve">8-й этап Кубка России по авиамодельному 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</si>
</sst>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1" fillId="3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Fill="1" applyBorder="1"/>
    <xf numFmtId="0" fontId="1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1" fillId="0" borderId="9" xfId="0" applyFont="1" applyFill="1" applyBorder="1"/>
    <xf numFmtId="0" fontId="7" fillId="3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2" borderId="9" xfId="0" applyFont="1" applyFill="1" applyBorder="1"/>
    <xf numFmtId="0" fontId="11" fillId="0" borderId="9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/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11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7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Fill="1" applyBorder="1"/>
    <xf numFmtId="164" fontId="7" fillId="3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16" fillId="0" borderId="9" xfId="0" applyFont="1" applyFill="1" applyBorder="1"/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/>
    <xf numFmtId="49" fontId="1" fillId="0" borderId="10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3" borderId="9" xfId="0" applyFont="1" applyFill="1" applyBorder="1" applyAlignment="1">
      <alignment wrapText="1"/>
    </xf>
    <xf numFmtId="49" fontId="7" fillId="0" borderId="9" xfId="0" applyNumberFormat="1" applyFont="1" applyBorder="1"/>
    <xf numFmtId="49" fontId="7" fillId="3" borderId="9" xfId="0" applyNumberFormat="1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5" fillId="0" borderId="9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distributed" textRotation="90" wrapText="1"/>
    </xf>
    <xf numFmtId="0" fontId="0" fillId="0" borderId="11" xfId="0" applyBorder="1" applyAlignment="1">
      <alignment horizontal="center" vertical="distributed" textRotation="90" wrapText="1"/>
    </xf>
    <xf numFmtId="0" fontId="0" fillId="0" borderId="8" xfId="0" applyBorder="1" applyAlignment="1">
      <alignment horizontal="center" vertical="distributed" textRotation="90" wrapText="1"/>
    </xf>
    <xf numFmtId="0" fontId="0" fillId="0" borderId="9" xfId="0" applyBorder="1" applyAlignment="1">
      <alignment horizontal="center" vertical="distributed" textRotation="90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120" zoomScaleNormal="120" zoomScalePageLayoutView="120" workbookViewId="0">
      <selection activeCell="X18" sqref="X1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10.7109375" customWidth="1"/>
    <col min="5" max="5" width="9.28515625" customWidth="1"/>
    <col min="6" max="6" width="21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2"/>
      <c r="U1" s="100" t="s">
        <v>14</v>
      </c>
      <c r="V1" s="103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06"/>
      <c r="L2" s="106"/>
      <c r="M2" s="106"/>
      <c r="N2" s="106"/>
      <c r="O2" s="106"/>
      <c r="P2" s="106"/>
      <c r="Q2" s="106"/>
      <c r="R2" s="2"/>
      <c r="U2" s="101"/>
      <c r="V2" s="103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06"/>
      <c r="L3" s="106"/>
      <c r="M3" s="106"/>
      <c r="N3" s="106"/>
      <c r="O3" s="106"/>
      <c r="P3" s="106"/>
      <c r="Q3" s="106"/>
      <c r="R3" s="2"/>
      <c r="U3" s="101"/>
      <c r="V3" s="103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06"/>
      <c r="L4" s="106"/>
      <c r="M4" s="106"/>
      <c r="N4" s="106"/>
      <c r="O4" s="106"/>
      <c r="P4" s="106"/>
      <c r="Q4" s="106"/>
      <c r="R4" s="2"/>
      <c r="U4" s="101"/>
      <c r="V4" s="103"/>
    </row>
    <row r="5" spans="1:22" ht="15.75" x14ac:dyDescent="0.25">
      <c r="A5" s="107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3"/>
      <c r="U5" s="101"/>
      <c r="V5" s="103"/>
    </row>
    <row r="6" spans="1:22" x14ac:dyDescent="0.25">
      <c r="A6" s="99" t="s">
        <v>99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41"/>
      <c r="U6" s="101"/>
      <c r="V6" s="103"/>
    </row>
    <row r="7" spans="1:22" ht="15.75" x14ac:dyDescent="0.25">
      <c r="A7" s="90" t="s">
        <v>13</v>
      </c>
      <c r="B7" s="92"/>
      <c r="C7" s="92" t="s">
        <v>1</v>
      </c>
      <c r="D7" s="92" t="s">
        <v>6</v>
      </c>
      <c r="E7" s="92" t="s">
        <v>2</v>
      </c>
      <c r="F7" s="92" t="s">
        <v>3</v>
      </c>
      <c r="G7" s="87" t="s">
        <v>8</v>
      </c>
      <c r="H7" s="94" t="s">
        <v>4</v>
      </c>
      <c r="I7" s="95"/>
      <c r="J7" s="95"/>
      <c r="K7" s="95"/>
      <c r="L7" s="95"/>
      <c r="M7" s="95"/>
      <c r="N7" s="95"/>
      <c r="O7" s="95"/>
      <c r="P7" s="95"/>
      <c r="Q7" s="96" t="s">
        <v>5</v>
      </c>
      <c r="R7" s="104" t="s">
        <v>12</v>
      </c>
      <c r="S7" s="89" t="s">
        <v>9</v>
      </c>
      <c r="U7" s="101"/>
      <c r="V7" s="103"/>
    </row>
    <row r="8" spans="1:22" ht="15.75" customHeight="1" x14ac:dyDescent="0.25">
      <c r="A8" s="91"/>
      <c r="B8" s="93"/>
      <c r="C8" s="93"/>
      <c r="D8" s="93"/>
      <c r="E8" s="93"/>
      <c r="F8" s="93"/>
      <c r="G8" s="88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97"/>
      <c r="R8" s="105"/>
      <c r="S8" s="89"/>
      <c r="U8" s="102"/>
      <c r="V8" s="103"/>
    </row>
    <row r="9" spans="1:22" x14ac:dyDescent="0.25">
      <c r="A9" s="60">
        <v>1</v>
      </c>
      <c r="B9" s="5"/>
      <c r="C9" s="74" t="s">
        <v>18</v>
      </c>
      <c r="D9" s="17">
        <v>155</v>
      </c>
      <c r="E9" s="6" t="s">
        <v>76</v>
      </c>
      <c r="F9" s="17" t="s">
        <v>81</v>
      </c>
      <c r="G9" s="62">
        <v>82.1</v>
      </c>
      <c r="H9" s="17">
        <v>180</v>
      </c>
      <c r="I9" s="17">
        <v>180</v>
      </c>
      <c r="J9" s="17">
        <v>240</v>
      </c>
      <c r="K9" s="17">
        <v>543</v>
      </c>
      <c r="L9" s="7"/>
      <c r="M9" s="7"/>
      <c r="N9" s="7"/>
      <c r="O9" s="7"/>
      <c r="P9" s="7"/>
      <c r="Q9" s="7">
        <v>1143</v>
      </c>
      <c r="R9" s="72">
        <v>1</v>
      </c>
      <c r="S9" s="33">
        <v>797.98</v>
      </c>
      <c r="U9" s="33">
        <f t="shared" ref="U9:U45" si="0">$E$49*0.2/(0.01322*A9*A9+0.06088*A9+0.9259)</f>
        <v>797.98</v>
      </c>
      <c r="V9" s="31"/>
    </row>
    <row r="10" spans="1:22" x14ac:dyDescent="0.25">
      <c r="A10" s="60">
        <v>2</v>
      </c>
      <c r="B10" s="5"/>
      <c r="C10" s="74" t="s">
        <v>19</v>
      </c>
      <c r="D10" s="17">
        <v>1566</v>
      </c>
      <c r="E10" s="6" t="s">
        <v>77</v>
      </c>
      <c r="F10" s="17" t="s">
        <v>82</v>
      </c>
      <c r="G10" s="62">
        <v>37.5</v>
      </c>
      <c r="H10" s="17">
        <v>180</v>
      </c>
      <c r="I10" s="17">
        <v>180</v>
      </c>
      <c r="J10" s="17">
        <v>240</v>
      </c>
      <c r="K10" s="78">
        <v>470</v>
      </c>
      <c r="L10" s="7"/>
      <c r="M10" s="7"/>
      <c r="N10" s="7"/>
      <c r="O10" s="7"/>
      <c r="P10" s="7"/>
      <c r="Q10" s="7">
        <v>1070</v>
      </c>
      <c r="R10" s="72">
        <v>2</v>
      </c>
      <c r="S10" s="33">
        <v>725.0804150689662</v>
      </c>
      <c r="U10" s="33">
        <f t="shared" si="0"/>
        <v>725.0804150689662</v>
      </c>
      <c r="V10" s="31"/>
    </row>
    <row r="11" spans="1:22" x14ac:dyDescent="0.25">
      <c r="A11" s="60">
        <v>3</v>
      </c>
      <c r="B11" s="5"/>
      <c r="C11" s="74" t="s">
        <v>20</v>
      </c>
      <c r="D11" s="17">
        <v>2534</v>
      </c>
      <c r="E11" s="6" t="s">
        <v>78</v>
      </c>
      <c r="F11" s="17" t="s">
        <v>83</v>
      </c>
      <c r="G11" s="62">
        <v>46.6</v>
      </c>
      <c r="H11" s="17">
        <v>180</v>
      </c>
      <c r="I11" s="17">
        <v>180</v>
      </c>
      <c r="J11" s="17">
        <v>240</v>
      </c>
      <c r="K11" s="78">
        <v>435</v>
      </c>
      <c r="L11" s="7"/>
      <c r="M11" s="7"/>
      <c r="N11" s="7"/>
      <c r="O11" s="7"/>
      <c r="P11" s="7"/>
      <c r="Q11" s="7">
        <v>1035</v>
      </c>
      <c r="R11" s="72">
        <v>3</v>
      </c>
      <c r="S11" s="33">
        <v>650.07494786235668</v>
      </c>
      <c r="U11" s="33">
        <f t="shared" si="0"/>
        <v>650.07494786235668</v>
      </c>
      <c r="V11" s="31"/>
    </row>
    <row r="12" spans="1:22" x14ac:dyDescent="0.25">
      <c r="A12" s="60">
        <v>4</v>
      </c>
      <c r="B12" s="5" t="s">
        <v>21</v>
      </c>
      <c r="C12" s="74" t="s">
        <v>22</v>
      </c>
      <c r="D12" s="17" t="s">
        <v>56</v>
      </c>
      <c r="E12" s="6">
        <v>2</v>
      </c>
      <c r="F12" s="17" t="s">
        <v>84</v>
      </c>
      <c r="G12" s="62">
        <v>16.5</v>
      </c>
      <c r="H12" s="17">
        <v>180</v>
      </c>
      <c r="I12" s="17">
        <v>180</v>
      </c>
      <c r="J12" s="17">
        <v>240</v>
      </c>
      <c r="K12" s="17">
        <v>308</v>
      </c>
      <c r="L12" s="7"/>
      <c r="M12" s="7"/>
      <c r="N12" s="7"/>
      <c r="O12" s="7"/>
      <c r="P12" s="7"/>
      <c r="Q12" s="7">
        <v>908</v>
      </c>
      <c r="R12" s="72">
        <v>4</v>
      </c>
      <c r="S12" s="33">
        <v>577.85276695584173</v>
      </c>
      <c r="U12" s="33">
        <f t="shared" si="0"/>
        <v>577.85276695584173</v>
      </c>
      <c r="V12" s="31"/>
    </row>
    <row r="13" spans="1:22" x14ac:dyDescent="0.25">
      <c r="A13" s="60">
        <v>5</v>
      </c>
      <c r="B13" s="11"/>
      <c r="C13" s="75" t="s">
        <v>23</v>
      </c>
      <c r="D13" s="17" t="s">
        <v>57</v>
      </c>
      <c r="E13" s="13" t="s">
        <v>77</v>
      </c>
      <c r="F13" s="17" t="s">
        <v>81</v>
      </c>
      <c r="G13" s="62">
        <v>8.1</v>
      </c>
      <c r="H13" s="17">
        <v>180</v>
      </c>
      <c r="I13" s="17">
        <v>180</v>
      </c>
      <c r="J13" s="17">
        <v>240</v>
      </c>
      <c r="K13" s="17">
        <v>303</v>
      </c>
      <c r="L13" s="7"/>
      <c r="M13" s="7"/>
      <c r="N13" s="7"/>
      <c r="O13" s="7"/>
      <c r="P13" s="7"/>
      <c r="Q13" s="7">
        <v>903</v>
      </c>
      <c r="R13" s="72">
        <v>5</v>
      </c>
      <c r="S13" s="33">
        <v>511.26345463864686</v>
      </c>
      <c r="U13" s="33">
        <f t="shared" si="0"/>
        <v>511.26345463864686</v>
      </c>
      <c r="V13" s="31"/>
    </row>
    <row r="14" spans="1:22" x14ac:dyDescent="0.25">
      <c r="A14" s="60">
        <v>6</v>
      </c>
      <c r="B14" s="5"/>
      <c r="C14" s="74" t="s">
        <v>24</v>
      </c>
      <c r="D14" s="17">
        <v>286</v>
      </c>
      <c r="E14" s="6" t="s">
        <v>76</v>
      </c>
      <c r="F14" s="17" t="s">
        <v>85</v>
      </c>
      <c r="G14" s="62">
        <v>38</v>
      </c>
      <c r="H14" s="17">
        <v>180</v>
      </c>
      <c r="I14" s="17">
        <v>180</v>
      </c>
      <c r="J14" s="17">
        <v>240</v>
      </c>
      <c r="K14" s="17">
        <v>187</v>
      </c>
      <c r="L14" s="8"/>
      <c r="M14" s="7"/>
      <c r="N14" s="7"/>
      <c r="O14" s="7"/>
      <c r="P14" s="7"/>
      <c r="Q14" s="7">
        <v>787</v>
      </c>
      <c r="R14" s="72">
        <v>6</v>
      </c>
      <c r="S14" s="33">
        <v>451.57602852130611</v>
      </c>
      <c r="U14" s="33">
        <f t="shared" si="0"/>
        <v>451.57602852130611</v>
      </c>
      <c r="V14" s="31"/>
    </row>
    <row r="15" spans="1:22" x14ac:dyDescent="0.25">
      <c r="A15" s="60">
        <v>7</v>
      </c>
      <c r="B15" s="5" t="s">
        <v>21</v>
      </c>
      <c r="C15" s="74" t="s">
        <v>25</v>
      </c>
      <c r="D15" s="17" t="s">
        <v>58</v>
      </c>
      <c r="E15" s="6">
        <v>1</v>
      </c>
      <c r="F15" s="17" t="s">
        <v>86</v>
      </c>
      <c r="G15" s="63">
        <v>16.8</v>
      </c>
      <c r="H15" s="17">
        <v>180</v>
      </c>
      <c r="I15" s="17">
        <v>180</v>
      </c>
      <c r="J15" s="17">
        <v>240</v>
      </c>
      <c r="K15" s="17">
        <v>158</v>
      </c>
      <c r="L15" s="9"/>
      <c r="M15" s="9"/>
      <c r="N15" s="9"/>
      <c r="O15" s="9"/>
      <c r="P15" s="9"/>
      <c r="Q15" s="9">
        <v>758</v>
      </c>
      <c r="R15" s="72">
        <v>7</v>
      </c>
      <c r="S15" s="33">
        <v>399.02192175374034</v>
      </c>
      <c r="U15" s="33">
        <f t="shared" si="0"/>
        <v>399.02192175374034</v>
      </c>
      <c r="V15" s="31"/>
    </row>
    <row r="16" spans="1:22" x14ac:dyDescent="0.25">
      <c r="A16" s="60">
        <v>8</v>
      </c>
      <c r="B16" s="5"/>
      <c r="C16" s="74" t="s">
        <v>26</v>
      </c>
      <c r="D16" s="17" t="s">
        <v>59</v>
      </c>
      <c r="E16" s="6" t="s">
        <v>77</v>
      </c>
      <c r="F16" s="17" t="s">
        <v>87</v>
      </c>
      <c r="G16" s="62">
        <v>8.5</v>
      </c>
      <c r="H16" s="17">
        <v>180</v>
      </c>
      <c r="I16" s="17">
        <v>180</v>
      </c>
      <c r="J16" s="17">
        <v>240</v>
      </c>
      <c r="K16" s="17">
        <v>153</v>
      </c>
      <c r="L16" s="7"/>
      <c r="M16" s="7"/>
      <c r="N16" s="7"/>
      <c r="O16" s="7"/>
      <c r="P16" s="7"/>
      <c r="Q16" s="7">
        <v>753</v>
      </c>
      <c r="R16" s="72">
        <v>8</v>
      </c>
      <c r="S16" s="33">
        <v>353.24167116714329</v>
      </c>
      <c r="U16" s="33">
        <f t="shared" si="0"/>
        <v>353.24167116714329</v>
      </c>
      <c r="V16" s="31"/>
    </row>
    <row r="17" spans="1:22" x14ac:dyDescent="0.25">
      <c r="A17" s="60">
        <v>9</v>
      </c>
      <c r="B17" s="11"/>
      <c r="C17" s="18" t="s">
        <v>27</v>
      </c>
      <c r="D17" s="17" t="s">
        <v>60</v>
      </c>
      <c r="E17" s="10" t="s">
        <v>77</v>
      </c>
      <c r="F17" s="17" t="s">
        <v>88</v>
      </c>
      <c r="G17" s="62">
        <v>4.5999999999999996</v>
      </c>
      <c r="H17" s="17">
        <v>180</v>
      </c>
      <c r="I17" s="17">
        <v>180</v>
      </c>
      <c r="J17" s="17">
        <v>240</v>
      </c>
      <c r="K17" s="17">
        <v>0</v>
      </c>
      <c r="L17" s="9"/>
      <c r="M17" s="7"/>
      <c r="N17" s="7"/>
      <c r="O17" s="7"/>
      <c r="P17" s="7"/>
      <c r="Q17" s="7">
        <v>600</v>
      </c>
      <c r="R17" s="72">
        <v>9</v>
      </c>
      <c r="S17" s="33">
        <v>313.59249245472836</v>
      </c>
      <c r="U17" s="33">
        <f t="shared" si="0"/>
        <v>313.59249245472836</v>
      </c>
      <c r="V17" s="33"/>
    </row>
    <row r="18" spans="1:22" x14ac:dyDescent="0.25">
      <c r="A18" s="60">
        <v>10</v>
      </c>
      <c r="B18" s="11"/>
      <c r="C18" s="18" t="s">
        <v>28</v>
      </c>
      <c r="D18" s="17">
        <v>1985</v>
      </c>
      <c r="E18" s="10" t="s">
        <v>78</v>
      </c>
      <c r="F18" s="17" t="s">
        <v>81</v>
      </c>
      <c r="G18" s="62">
        <v>28.8</v>
      </c>
      <c r="H18" s="17">
        <v>180</v>
      </c>
      <c r="I18" s="17">
        <v>180</v>
      </c>
      <c r="J18" s="17">
        <v>235</v>
      </c>
      <c r="K18" s="17"/>
      <c r="L18" s="7"/>
      <c r="M18" s="7"/>
      <c r="N18" s="7"/>
      <c r="O18" s="7"/>
      <c r="P18" s="7"/>
      <c r="Q18" s="7">
        <v>595</v>
      </c>
      <c r="R18" s="72">
        <v>10</v>
      </c>
      <c r="S18" s="33">
        <v>279.33629712605455</v>
      </c>
      <c r="U18" s="33">
        <f t="shared" si="0"/>
        <v>279.33629712605455</v>
      </c>
      <c r="V18" s="33"/>
    </row>
    <row r="19" spans="1:22" x14ac:dyDescent="0.25">
      <c r="A19" s="60">
        <v>11</v>
      </c>
      <c r="B19" s="5"/>
      <c r="C19" s="74" t="s">
        <v>29</v>
      </c>
      <c r="D19" s="17" t="s">
        <v>61</v>
      </c>
      <c r="E19" s="6" t="s">
        <v>79</v>
      </c>
      <c r="F19" s="17" t="s">
        <v>89</v>
      </c>
      <c r="G19" s="64">
        <v>11.3</v>
      </c>
      <c r="H19" s="17">
        <v>180</v>
      </c>
      <c r="I19" s="17">
        <v>168</v>
      </c>
      <c r="J19" s="17">
        <v>240</v>
      </c>
      <c r="K19" s="17"/>
      <c r="L19" s="9"/>
      <c r="M19" s="9"/>
      <c r="N19" s="9"/>
      <c r="O19" s="9"/>
      <c r="P19" s="9"/>
      <c r="Q19" s="9">
        <v>588</v>
      </c>
      <c r="R19" s="72">
        <v>11</v>
      </c>
      <c r="S19" s="33">
        <v>249.74336504757133</v>
      </c>
      <c r="U19" s="33">
        <f t="shared" si="0"/>
        <v>249.74336504757133</v>
      </c>
      <c r="V19" s="33"/>
    </row>
    <row r="20" spans="1:22" x14ac:dyDescent="0.25">
      <c r="A20" s="60">
        <v>12</v>
      </c>
      <c r="B20" s="5"/>
      <c r="C20" s="74" t="s">
        <v>30</v>
      </c>
      <c r="D20" s="35">
        <v>1548</v>
      </c>
      <c r="E20" s="6" t="s">
        <v>77</v>
      </c>
      <c r="F20" s="44" t="s">
        <v>98</v>
      </c>
      <c r="G20" s="62">
        <v>57.3</v>
      </c>
      <c r="H20" s="35">
        <v>180</v>
      </c>
      <c r="I20" s="35">
        <v>180</v>
      </c>
      <c r="J20" s="35">
        <v>226</v>
      </c>
      <c r="K20" s="35"/>
      <c r="L20" s="7"/>
      <c r="M20" s="7"/>
      <c r="N20" s="7"/>
      <c r="O20" s="7"/>
      <c r="P20" s="7"/>
      <c r="Q20" s="7">
        <v>586</v>
      </c>
      <c r="R20" s="72">
        <v>12</v>
      </c>
      <c r="S20" s="33">
        <v>224.14287078598034</v>
      </c>
      <c r="U20" s="33">
        <f t="shared" si="0"/>
        <v>224.14287078598034</v>
      </c>
      <c r="V20" s="33"/>
    </row>
    <row r="21" spans="1:22" x14ac:dyDescent="0.25">
      <c r="A21" s="60">
        <v>13</v>
      </c>
      <c r="B21" s="11"/>
      <c r="C21" s="18" t="s">
        <v>31</v>
      </c>
      <c r="D21" s="17">
        <v>163</v>
      </c>
      <c r="E21" s="10" t="s">
        <v>79</v>
      </c>
      <c r="F21" s="17" t="s">
        <v>90</v>
      </c>
      <c r="G21" s="64">
        <v>67.5</v>
      </c>
      <c r="H21" s="17">
        <v>180</v>
      </c>
      <c r="I21" s="17">
        <v>180</v>
      </c>
      <c r="J21" s="17">
        <v>211</v>
      </c>
      <c r="K21" s="17"/>
      <c r="L21" s="9"/>
      <c r="M21" s="9"/>
      <c r="N21" s="9"/>
      <c r="O21" s="9"/>
      <c r="P21" s="9"/>
      <c r="Q21" s="9">
        <v>571</v>
      </c>
      <c r="R21" s="72">
        <v>13</v>
      </c>
      <c r="S21" s="33">
        <v>201.94254362878084</v>
      </c>
      <c r="U21" s="33">
        <f t="shared" si="0"/>
        <v>201.94254362878084</v>
      </c>
      <c r="V21" s="33"/>
    </row>
    <row r="22" spans="1:22" x14ac:dyDescent="0.25">
      <c r="A22" s="60">
        <v>14</v>
      </c>
      <c r="B22" s="5" t="s">
        <v>21</v>
      </c>
      <c r="C22" s="74" t="s">
        <v>32</v>
      </c>
      <c r="D22" s="17" t="s">
        <v>62</v>
      </c>
      <c r="E22" s="6" t="s">
        <v>80</v>
      </c>
      <c r="F22" s="17" t="s">
        <v>86</v>
      </c>
      <c r="G22" s="62">
        <v>0</v>
      </c>
      <c r="H22" s="17">
        <v>180</v>
      </c>
      <c r="I22" s="17">
        <v>137</v>
      </c>
      <c r="J22" s="17">
        <v>240</v>
      </c>
      <c r="K22" s="17"/>
      <c r="L22" s="7"/>
      <c r="M22" s="7"/>
      <c r="N22" s="7"/>
      <c r="O22" s="7"/>
      <c r="P22" s="7"/>
      <c r="Q22" s="7">
        <v>557</v>
      </c>
      <c r="R22" s="72">
        <v>14</v>
      </c>
      <c r="S22" s="33">
        <v>182.63170181308851</v>
      </c>
      <c r="U22" s="33">
        <f t="shared" si="0"/>
        <v>182.63170181308851</v>
      </c>
      <c r="V22" s="33"/>
    </row>
    <row r="23" spans="1:22" x14ac:dyDescent="0.25">
      <c r="A23" s="60">
        <v>15</v>
      </c>
      <c r="B23" s="5"/>
      <c r="C23" s="74" t="s">
        <v>33</v>
      </c>
      <c r="D23" s="17">
        <v>1551</v>
      </c>
      <c r="E23" s="6">
        <v>1</v>
      </c>
      <c r="F23" s="17" t="s">
        <v>91</v>
      </c>
      <c r="G23" s="62">
        <v>1.5</v>
      </c>
      <c r="H23" s="17">
        <v>180</v>
      </c>
      <c r="I23" s="17">
        <v>180</v>
      </c>
      <c r="J23" s="17">
        <v>196</v>
      </c>
      <c r="K23" s="17"/>
      <c r="L23" s="7"/>
      <c r="M23" s="7"/>
      <c r="N23" s="7"/>
      <c r="O23" s="7"/>
      <c r="P23" s="7"/>
      <c r="Q23" s="7">
        <v>556</v>
      </c>
      <c r="R23" s="72">
        <v>15</v>
      </c>
      <c r="S23" s="33">
        <v>165.77613428618915</v>
      </c>
      <c r="U23" s="33">
        <f t="shared" si="0"/>
        <v>165.77613428618915</v>
      </c>
      <c r="V23" s="33"/>
    </row>
    <row r="24" spans="1:22" x14ac:dyDescent="0.25">
      <c r="A24" s="60">
        <v>16</v>
      </c>
      <c r="B24" s="11"/>
      <c r="C24" s="18" t="s">
        <v>34</v>
      </c>
      <c r="D24" s="17">
        <v>1317</v>
      </c>
      <c r="E24" s="12" t="s">
        <v>78</v>
      </c>
      <c r="F24" s="17" t="s">
        <v>92</v>
      </c>
      <c r="G24" s="64">
        <v>5.2</v>
      </c>
      <c r="H24" s="17">
        <v>132</v>
      </c>
      <c r="I24" s="17">
        <v>180</v>
      </c>
      <c r="J24" s="17">
        <v>240</v>
      </c>
      <c r="K24" s="17"/>
      <c r="L24" s="9"/>
      <c r="M24" s="9"/>
      <c r="N24" s="9"/>
      <c r="O24" s="9"/>
      <c r="P24" s="9"/>
      <c r="Q24" s="9">
        <v>552</v>
      </c>
      <c r="R24" s="72">
        <v>16</v>
      </c>
      <c r="S24" s="33">
        <v>151.00959445905798</v>
      </c>
      <c r="U24" s="33">
        <f t="shared" si="0"/>
        <v>151.00959445905798</v>
      </c>
      <c r="V24" s="33"/>
    </row>
    <row r="25" spans="1:22" x14ac:dyDescent="0.25">
      <c r="A25" s="60">
        <v>17</v>
      </c>
      <c r="B25" s="5"/>
      <c r="C25" s="74" t="s">
        <v>35</v>
      </c>
      <c r="D25" s="17" t="s">
        <v>63</v>
      </c>
      <c r="E25" s="6" t="s">
        <v>78</v>
      </c>
      <c r="F25" s="17" t="s">
        <v>85</v>
      </c>
      <c r="G25" s="62">
        <v>23.1</v>
      </c>
      <c r="H25" s="17">
        <v>180</v>
      </c>
      <c r="I25" s="17">
        <v>118</v>
      </c>
      <c r="J25" s="17">
        <v>240</v>
      </c>
      <c r="K25" s="17"/>
      <c r="L25" s="7"/>
      <c r="M25" s="7"/>
      <c r="N25" s="7"/>
      <c r="O25" s="7"/>
      <c r="P25" s="7"/>
      <c r="Q25" s="7">
        <v>538</v>
      </c>
      <c r="R25" s="72">
        <v>17</v>
      </c>
      <c r="S25" s="33">
        <v>138.02443681850889</v>
      </c>
      <c r="U25" s="33">
        <f t="shared" si="0"/>
        <v>138.02443681850889</v>
      </c>
      <c r="V25" s="33"/>
    </row>
    <row r="26" spans="1:22" x14ac:dyDescent="0.25">
      <c r="A26" s="60">
        <v>18</v>
      </c>
      <c r="B26" s="5" t="s">
        <v>21</v>
      </c>
      <c r="C26" s="18" t="s">
        <v>36</v>
      </c>
      <c r="D26" s="17" t="s">
        <v>64</v>
      </c>
      <c r="E26" s="10">
        <v>2</v>
      </c>
      <c r="F26" s="17" t="s">
        <v>81</v>
      </c>
      <c r="G26" s="66">
        <v>27.9</v>
      </c>
      <c r="H26" s="17">
        <v>180</v>
      </c>
      <c r="I26" s="17">
        <v>170</v>
      </c>
      <c r="J26" s="17">
        <v>187</v>
      </c>
      <c r="K26" s="17"/>
      <c r="L26" s="7"/>
      <c r="M26" s="7"/>
      <c r="N26" s="7"/>
      <c r="O26" s="7"/>
      <c r="P26" s="7"/>
      <c r="Q26" s="7">
        <v>537</v>
      </c>
      <c r="R26" s="72">
        <v>18</v>
      </c>
      <c r="S26" s="33">
        <v>126.56264373467489</v>
      </c>
      <c r="U26" s="33">
        <f t="shared" si="0"/>
        <v>126.56264373467489</v>
      </c>
      <c r="V26" s="33"/>
    </row>
    <row r="27" spans="1:22" x14ac:dyDescent="0.25">
      <c r="A27" s="60">
        <v>19</v>
      </c>
      <c r="B27" s="5"/>
      <c r="C27" s="74" t="s">
        <v>37</v>
      </c>
      <c r="D27" s="17" t="s">
        <v>65</v>
      </c>
      <c r="E27" s="6" t="s">
        <v>77</v>
      </c>
      <c r="F27" s="17" t="s">
        <v>86</v>
      </c>
      <c r="G27" s="62">
        <v>30</v>
      </c>
      <c r="H27" s="17">
        <v>180</v>
      </c>
      <c r="I27" s="17">
        <v>105</v>
      </c>
      <c r="J27" s="17">
        <v>240</v>
      </c>
      <c r="K27" s="17"/>
      <c r="L27" s="7"/>
      <c r="M27" s="7"/>
      <c r="N27" s="7"/>
      <c r="O27" s="7"/>
      <c r="P27" s="7"/>
      <c r="Q27" s="7">
        <v>525</v>
      </c>
      <c r="R27" s="72">
        <v>19</v>
      </c>
      <c r="S27" s="33">
        <v>116.40778171972737</v>
      </c>
      <c r="U27" s="33">
        <f t="shared" si="0"/>
        <v>116.40778171972737</v>
      </c>
      <c r="V27" s="33"/>
    </row>
    <row r="28" spans="1:22" x14ac:dyDescent="0.25">
      <c r="A28" s="60">
        <v>20</v>
      </c>
      <c r="B28" s="11"/>
      <c r="C28" s="18" t="s">
        <v>38</v>
      </c>
      <c r="D28" s="17">
        <v>1309</v>
      </c>
      <c r="E28" s="12" t="s">
        <v>78</v>
      </c>
      <c r="F28" s="17" t="s">
        <v>87</v>
      </c>
      <c r="G28" s="62">
        <v>8.5</v>
      </c>
      <c r="H28" s="17">
        <v>180</v>
      </c>
      <c r="I28" s="17">
        <v>180</v>
      </c>
      <c r="J28" s="17">
        <v>163</v>
      </c>
      <c r="K28" s="17"/>
      <c r="L28" s="7"/>
      <c r="M28" s="7"/>
      <c r="N28" s="7"/>
      <c r="O28" s="7"/>
      <c r="P28" s="7"/>
      <c r="Q28" s="7">
        <v>523</v>
      </c>
      <c r="R28" s="72">
        <v>20</v>
      </c>
      <c r="S28" s="33">
        <v>107.37805288299805</v>
      </c>
      <c r="U28" s="33">
        <f t="shared" si="0"/>
        <v>107.37805288299805</v>
      </c>
      <c r="V28" s="33"/>
    </row>
    <row r="29" spans="1:22" x14ac:dyDescent="0.25">
      <c r="A29" s="60">
        <v>21</v>
      </c>
      <c r="B29" s="11"/>
      <c r="C29" s="18" t="s">
        <v>39</v>
      </c>
      <c r="D29" s="17">
        <v>819</v>
      </c>
      <c r="E29" s="10" t="s">
        <v>78</v>
      </c>
      <c r="F29" s="17" t="s">
        <v>93</v>
      </c>
      <c r="G29" s="65">
        <v>3.1</v>
      </c>
      <c r="H29" s="17">
        <v>121</v>
      </c>
      <c r="I29" s="17">
        <v>180</v>
      </c>
      <c r="J29" s="17">
        <v>216</v>
      </c>
      <c r="K29" s="17"/>
      <c r="L29" s="8"/>
      <c r="M29" s="7"/>
      <c r="N29" s="7"/>
      <c r="O29" s="7"/>
      <c r="P29" s="7"/>
      <c r="Q29" s="7">
        <v>517</v>
      </c>
      <c r="R29" s="72">
        <v>21</v>
      </c>
      <c r="S29" s="33">
        <v>99.320422184606173</v>
      </c>
      <c r="U29" s="33">
        <f t="shared" si="0"/>
        <v>99.320422184606173</v>
      </c>
      <c r="V29" s="33"/>
    </row>
    <row r="30" spans="1:22" x14ac:dyDescent="0.25">
      <c r="A30" s="60">
        <v>22</v>
      </c>
      <c r="B30" s="5"/>
      <c r="C30" s="74" t="s">
        <v>40</v>
      </c>
      <c r="D30" s="17">
        <v>1565</v>
      </c>
      <c r="E30" s="6" t="s">
        <v>78</v>
      </c>
      <c r="F30" s="17" t="s">
        <v>81</v>
      </c>
      <c r="G30" s="62">
        <v>5.6</v>
      </c>
      <c r="H30" s="17">
        <v>180</v>
      </c>
      <c r="I30" s="17">
        <v>180</v>
      </c>
      <c r="J30" s="17">
        <v>153</v>
      </c>
      <c r="K30" s="17"/>
      <c r="L30" s="7"/>
      <c r="M30" s="7"/>
      <c r="N30" s="7"/>
      <c r="O30" s="7"/>
      <c r="P30" s="7"/>
      <c r="Q30" s="7">
        <v>513</v>
      </c>
      <c r="R30" s="72">
        <v>22</v>
      </c>
      <c r="S30" s="33">
        <v>92.105718777340954</v>
      </c>
      <c r="U30" s="33">
        <f t="shared" si="0"/>
        <v>92.105718777340954</v>
      </c>
      <c r="V30" s="33"/>
    </row>
    <row r="31" spans="1:22" x14ac:dyDescent="0.25">
      <c r="A31" s="60">
        <v>23</v>
      </c>
      <c r="B31" s="5"/>
      <c r="C31" s="75" t="s">
        <v>41</v>
      </c>
      <c r="D31" s="17">
        <v>694</v>
      </c>
      <c r="E31" s="13" t="s">
        <v>76</v>
      </c>
      <c r="F31" s="17" t="s">
        <v>85</v>
      </c>
      <c r="G31" s="63">
        <v>52</v>
      </c>
      <c r="H31" s="17">
        <v>180</v>
      </c>
      <c r="I31" s="17">
        <v>180</v>
      </c>
      <c r="J31" s="17">
        <v>149</v>
      </c>
      <c r="K31" s="17"/>
      <c r="L31" s="8"/>
      <c r="M31" s="9"/>
      <c r="N31" s="9"/>
      <c r="O31" s="9"/>
      <c r="P31" s="9"/>
      <c r="Q31" s="9">
        <v>509</v>
      </c>
      <c r="R31" s="72">
        <v>23</v>
      </c>
      <c r="S31" s="33">
        <v>85.624581523511935</v>
      </c>
      <c r="U31" s="33">
        <f t="shared" si="0"/>
        <v>85.624581523511935</v>
      </c>
      <c r="V31" s="33"/>
    </row>
    <row r="32" spans="1:22" x14ac:dyDescent="0.25">
      <c r="A32" s="60">
        <v>24</v>
      </c>
      <c r="B32" s="5"/>
      <c r="C32" s="75" t="s">
        <v>42</v>
      </c>
      <c r="D32" s="17">
        <v>70589</v>
      </c>
      <c r="E32" s="13" t="s">
        <v>78</v>
      </c>
      <c r="F32" s="17" t="s">
        <v>94</v>
      </c>
      <c r="G32" s="62">
        <v>12.5</v>
      </c>
      <c r="H32" s="17">
        <v>85</v>
      </c>
      <c r="I32" s="17">
        <v>180</v>
      </c>
      <c r="J32" s="17">
        <v>240</v>
      </c>
      <c r="K32" s="78"/>
      <c r="L32" s="7"/>
      <c r="M32" s="7"/>
      <c r="N32" s="7"/>
      <c r="O32" s="7"/>
      <c r="P32" s="7"/>
      <c r="Q32" s="7">
        <v>505</v>
      </c>
      <c r="R32" s="72">
        <v>24</v>
      </c>
      <c r="S32" s="33">
        <v>79.784117563543944</v>
      </c>
      <c r="U32" s="33">
        <f t="shared" si="0"/>
        <v>79.784117563543944</v>
      </c>
      <c r="V32" s="33"/>
    </row>
    <row r="33" spans="1:22" x14ac:dyDescent="0.25">
      <c r="A33" s="60">
        <v>25</v>
      </c>
      <c r="B33" s="5"/>
      <c r="C33" s="74" t="s">
        <v>43</v>
      </c>
      <c r="D33" s="17" t="s">
        <v>66</v>
      </c>
      <c r="E33" s="6" t="s">
        <v>78</v>
      </c>
      <c r="F33" s="17" t="s">
        <v>95</v>
      </c>
      <c r="G33" s="65">
        <v>20.100000000000001</v>
      </c>
      <c r="H33" s="17">
        <v>180</v>
      </c>
      <c r="I33" s="17">
        <v>180</v>
      </c>
      <c r="J33" s="17">
        <v>141</v>
      </c>
      <c r="K33" s="17"/>
      <c r="L33" s="7"/>
      <c r="M33" s="7"/>
      <c r="N33" s="7"/>
      <c r="O33" s="7"/>
      <c r="P33" s="7"/>
      <c r="Q33" s="7">
        <v>501</v>
      </c>
      <c r="R33" s="72">
        <v>25</v>
      </c>
      <c r="S33" s="33">
        <v>74.505153869136535</v>
      </c>
      <c r="U33" s="33">
        <f t="shared" si="0"/>
        <v>74.505153869136535</v>
      </c>
      <c r="V33" s="31"/>
    </row>
    <row r="34" spans="1:22" x14ac:dyDescent="0.25">
      <c r="A34" s="60">
        <v>26</v>
      </c>
      <c r="B34" s="5"/>
      <c r="C34" s="74" t="s">
        <v>44</v>
      </c>
      <c r="D34" s="77">
        <v>134588</v>
      </c>
      <c r="E34" s="6" t="s">
        <v>77</v>
      </c>
      <c r="F34" s="17" t="s">
        <v>96</v>
      </c>
      <c r="G34" s="64">
        <v>0</v>
      </c>
      <c r="H34" s="17">
        <v>128</v>
      </c>
      <c r="I34" s="17">
        <v>180</v>
      </c>
      <c r="J34" s="17">
        <v>175</v>
      </c>
      <c r="K34" s="17"/>
      <c r="L34" s="9"/>
      <c r="M34" s="9"/>
      <c r="N34" s="9"/>
      <c r="O34" s="9"/>
      <c r="P34" s="9"/>
      <c r="Q34" s="9">
        <v>483</v>
      </c>
      <c r="R34" s="72">
        <v>26</v>
      </c>
      <c r="S34" s="33">
        <v>69.719977283648589</v>
      </c>
      <c r="U34" s="33">
        <f t="shared" si="0"/>
        <v>69.719977283648589</v>
      </c>
      <c r="V34" s="31"/>
    </row>
    <row r="35" spans="1:22" x14ac:dyDescent="0.25">
      <c r="A35" s="60">
        <v>27</v>
      </c>
      <c r="B35" s="5"/>
      <c r="C35" s="74" t="s">
        <v>45</v>
      </c>
      <c r="D35" s="17">
        <v>1773</v>
      </c>
      <c r="E35" s="6" t="s">
        <v>78</v>
      </c>
      <c r="F35" s="17" t="s">
        <v>81</v>
      </c>
      <c r="G35" s="62">
        <v>37.5</v>
      </c>
      <c r="H35" s="17">
        <v>118</v>
      </c>
      <c r="I35" s="17">
        <v>180</v>
      </c>
      <c r="J35" s="17">
        <v>180</v>
      </c>
      <c r="K35" s="17"/>
      <c r="L35" s="7"/>
      <c r="M35" s="7"/>
      <c r="N35" s="7"/>
      <c r="O35" s="7"/>
      <c r="P35" s="7"/>
      <c r="Q35" s="7">
        <v>478</v>
      </c>
      <c r="R35" s="72">
        <v>27</v>
      </c>
      <c r="S35" s="33">
        <v>65.370474742443704</v>
      </c>
      <c r="U35" s="33">
        <f t="shared" si="0"/>
        <v>65.370474742443704</v>
      </c>
      <c r="V35" s="31"/>
    </row>
    <row r="36" spans="1:22" x14ac:dyDescent="0.25">
      <c r="A36" s="60">
        <v>28</v>
      </c>
      <c r="B36" s="11" t="s">
        <v>21</v>
      </c>
      <c r="C36" s="18" t="s">
        <v>46</v>
      </c>
      <c r="D36" s="17" t="s">
        <v>67</v>
      </c>
      <c r="E36" s="10">
        <v>1</v>
      </c>
      <c r="F36" s="17" t="s">
        <v>92</v>
      </c>
      <c r="G36" s="64">
        <v>1.8</v>
      </c>
      <c r="H36" s="17">
        <v>180</v>
      </c>
      <c r="I36" s="17">
        <v>145</v>
      </c>
      <c r="J36" s="17">
        <v>134</v>
      </c>
      <c r="K36" s="17"/>
      <c r="L36" s="9"/>
      <c r="M36" s="9"/>
      <c r="N36" s="9"/>
      <c r="O36" s="9"/>
      <c r="P36" s="9"/>
      <c r="Q36" s="7">
        <v>459</v>
      </c>
      <c r="R36" s="72">
        <v>28</v>
      </c>
      <c r="S36" s="33">
        <v>61.406600374605041</v>
      </c>
      <c r="U36" s="33">
        <f t="shared" si="0"/>
        <v>61.406600374605041</v>
      </c>
      <c r="V36" s="31"/>
    </row>
    <row r="37" spans="1:22" x14ac:dyDescent="0.25">
      <c r="A37" s="60">
        <v>29</v>
      </c>
      <c r="B37" s="5"/>
      <c r="C37" s="74" t="s">
        <v>47</v>
      </c>
      <c r="D37" s="17" t="s">
        <v>68</v>
      </c>
      <c r="E37" s="6">
        <v>1</v>
      </c>
      <c r="F37" s="17" t="s">
        <v>85</v>
      </c>
      <c r="G37" s="62">
        <v>0</v>
      </c>
      <c r="H37" s="17">
        <v>111</v>
      </c>
      <c r="I37" s="17">
        <v>180</v>
      </c>
      <c r="J37" s="17">
        <v>140</v>
      </c>
      <c r="K37" s="17"/>
      <c r="L37" s="7"/>
      <c r="M37" s="7"/>
      <c r="N37" s="7"/>
      <c r="O37" s="7"/>
      <c r="P37" s="7"/>
      <c r="Q37" s="7">
        <v>431</v>
      </c>
      <c r="R37" s="72">
        <v>29</v>
      </c>
      <c r="S37" s="33">
        <v>57.785109316525507</v>
      </c>
      <c r="U37" s="33">
        <f t="shared" si="0"/>
        <v>57.785109316525507</v>
      </c>
      <c r="V37" s="31"/>
    </row>
    <row r="38" spans="1:22" x14ac:dyDescent="0.25">
      <c r="A38" s="60">
        <v>30</v>
      </c>
      <c r="B38" s="11"/>
      <c r="C38" s="18" t="s">
        <v>48</v>
      </c>
      <c r="D38" s="17">
        <v>815</v>
      </c>
      <c r="E38" s="10" t="s">
        <v>78</v>
      </c>
      <c r="F38" s="17" t="s">
        <v>93</v>
      </c>
      <c r="G38" s="63">
        <v>12.1</v>
      </c>
      <c r="H38" s="17">
        <v>93</v>
      </c>
      <c r="I38" s="17">
        <v>180</v>
      </c>
      <c r="J38" s="17">
        <v>147</v>
      </c>
      <c r="K38" s="17"/>
      <c r="L38" s="9"/>
      <c r="M38" s="9"/>
      <c r="N38" s="9"/>
      <c r="O38" s="9"/>
      <c r="P38" s="9"/>
      <c r="Q38" s="7">
        <v>420</v>
      </c>
      <c r="R38" s="72">
        <v>30</v>
      </c>
      <c r="S38" s="33">
        <v>54.468509177286478</v>
      </c>
      <c r="U38" s="33">
        <f t="shared" si="0"/>
        <v>54.468509177286478</v>
      </c>
      <c r="V38" s="33"/>
    </row>
    <row r="39" spans="1:22" x14ac:dyDescent="0.25">
      <c r="A39" s="60">
        <v>31</v>
      </c>
      <c r="B39" s="61" t="s">
        <v>21</v>
      </c>
      <c r="C39" s="74" t="s">
        <v>49</v>
      </c>
      <c r="D39" s="17" t="s">
        <v>69</v>
      </c>
      <c r="E39" s="6">
        <v>2</v>
      </c>
      <c r="F39" s="17" t="s">
        <v>81</v>
      </c>
      <c r="G39" s="62">
        <v>2.2000000000000002</v>
      </c>
      <c r="H39" s="17">
        <v>180</v>
      </c>
      <c r="I39" s="17">
        <v>180</v>
      </c>
      <c r="J39" s="17">
        <v>59</v>
      </c>
      <c r="K39" s="17"/>
      <c r="L39" s="7"/>
      <c r="M39" s="7"/>
      <c r="N39" s="7"/>
      <c r="O39" s="7"/>
      <c r="P39" s="7"/>
      <c r="Q39" s="7">
        <v>419</v>
      </c>
      <c r="R39" s="72">
        <v>31</v>
      </c>
      <c r="S39" s="33">
        <v>51.424189307624886</v>
      </c>
      <c r="U39" s="33">
        <f t="shared" si="0"/>
        <v>51.424189307624886</v>
      </c>
      <c r="V39" s="33"/>
    </row>
    <row r="40" spans="1:22" x14ac:dyDescent="0.25">
      <c r="A40" s="60">
        <v>32</v>
      </c>
      <c r="B40" s="5" t="s">
        <v>21</v>
      </c>
      <c r="C40" s="74" t="s">
        <v>50</v>
      </c>
      <c r="D40" s="17" t="s">
        <v>70</v>
      </c>
      <c r="E40" s="6" t="s">
        <v>77</v>
      </c>
      <c r="F40" s="17" t="s">
        <v>97</v>
      </c>
      <c r="G40" s="62">
        <v>24.4</v>
      </c>
      <c r="H40" s="17">
        <v>176</v>
      </c>
      <c r="I40" s="17">
        <v>180</v>
      </c>
      <c r="J40" s="17">
        <v>0</v>
      </c>
      <c r="K40" s="78"/>
      <c r="L40" s="7"/>
      <c r="M40" s="7"/>
      <c r="N40" s="7"/>
      <c r="O40" s="7"/>
      <c r="P40" s="7"/>
      <c r="Q40" s="7">
        <v>356</v>
      </c>
      <c r="R40" s="72">
        <v>32</v>
      </c>
      <c r="S40" s="33">
        <v>48.623695566602123</v>
      </c>
      <c r="U40" s="33">
        <f t="shared" si="0"/>
        <v>48.623695566602123</v>
      </c>
      <c r="V40" s="31"/>
    </row>
    <row r="41" spans="1:22" x14ac:dyDescent="0.25">
      <c r="A41" s="60">
        <v>33</v>
      </c>
      <c r="B41" s="5" t="s">
        <v>21</v>
      </c>
      <c r="C41" s="74" t="s">
        <v>51</v>
      </c>
      <c r="D41" s="17" t="s">
        <v>71</v>
      </c>
      <c r="E41" s="6" t="s">
        <v>80</v>
      </c>
      <c r="F41" s="17" t="s">
        <v>97</v>
      </c>
      <c r="G41" s="62">
        <v>0</v>
      </c>
      <c r="H41" s="17">
        <v>180</v>
      </c>
      <c r="I41" s="17">
        <v>152</v>
      </c>
      <c r="J41" s="17">
        <v>0</v>
      </c>
      <c r="K41" s="78"/>
      <c r="L41" s="7"/>
      <c r="M41" s="7"/>
      <c r="N41" s="7"/>
      <c r="O41" s="7"/>
      <c r="P41" s="7"/>
      <c r="Q41" s="7">
        <v>332</v>
      </c>
      <c r="R41" s="72">
        <v>33</v>
      </c>
      <c r="S41" s="33">
        <v>46.042124406861021</v>
      </c>
      <c r="U41" s="33">
        <f t="shared" si="0"/>
        <v>46.042124406861021</v>
      </c>
      <c r="V41" s="31"/>
    </row>
    <row r="42" spans="1:22" x14ac:dyDescent="0.25">
      <c r="A42" s="60">
        <v>34</v>
      </c>
      <c r="B42" s="11" t="s">
        <v>21</v>
      </c>
      <c r="C42" s="18" t="s">
        <v>52</v>
      </c>
      <c r="D42" s="17" t="s">
        <v>72</v>
      </c>
      <c r="E42" s="10" t="s">
        <v>80</v>
      </c>
      <c r="F42" s="17" t="s">
        <v>93</v>
      </c>
      <c r="G42" s="63">
        <v>0</v>
      </c>
      <c r="H42" s="17">
        <v>180</v>
      </c>
      <c r="I42" s="17">
        <v>0</v>
      </c>
      <c r="J42" s="17">
        <v>151</v>
      </c>
      <c r="K42" s="17"/>
      <c r="L42" s="8"/>
      <c r="M42" s="8"/>
      <c r="N42" s="8"/>
      <c r="O42" s="8"/>
      <c r="P42" s="8"/>
      <c r="Q42" s="7">
        <v>331</v>
      </c>
      <c r="R42" s="72">
        <v>34</v>
      </c>
      <c r="S42" s="33">
        <v>43.657615052735125</v>
      </c>
      <c r="U42" s="33">
        <f t="shared" si="0"/>
        <v>43.657615052735125</v>
      </c>
      <c r="V42" s="31"/>
    </row>
    <row r="43" spans="1:22" x14ac:dyDescent="0.25">
      <c r="A43" s="60">
        <v>35</v>
      </c>
      <c r="B43" s="11" t="s">
        <v>21</v>
      </c>
      <c r="C43" s="18" t="s">
        <v>53</v>
      </c>
      <c r="D43" s="17" t="s">
        <v>73</v>
      </c>
      <c r="E43" s="10">
        <v>2</v>
      </c>
      <c r="F43" s="17" t="s">
        <v>81</v>
      </c>
      <c r="G43" s="65">
        <v>0</v>
      </c>
      <c r="H43" s="17">
        <v>23</v>
      </c>
      <c r="I43" s="17">
        <v>180</v>
      </c>
      <c r="J43" s="17">
        <v>89</v>
      </c>
      <c r="K43" s="17"/>
      <c r="L43" s="7"/>
      <c r="M43" s="7"/>
      <c r="N43" s="7"/>
      <c r="O43" s="7"/>
      <c r="P43" s="7"/>
      <c r="Q43" s="7">
        <v>292</v>
      </c>
      <c r="R43" s="72">
        <v>35</v>
      </c>
      <c r="S43" s="33">
        <v>41.450922539893618</v>
      </c>
      <c r="U43" s="33">
        <f t="shared" si="0"/>
        <v>41.450922539893618</v>
      </c>
      <c r="V43" s="33"/>
    </row>
    <row r="44" spans="1:22" x14ac:dyDescent="0.25">
      <c r="A44" s="60">
        <v>36</v>
      </c>
      <c r="B44" s="11"/>
      <c r="C44" s="18" t="s">
        <v>54</v>
      </c>
      <c r="D44" s="17" t="s">
        <v>74</v>
      </c>
      <c r="E44" s="10">
        <v>1</v>
      </c>
      <c r="F44" s="17" t="s">
        <v>97</v>
      </c>
      <c r="G44" s="62">
        <v>14</v>
      </c>
      <c r="H44" s="17">
        <v>180</v>
      </c>
      <c r="I44" s="17">
        <v>17</v>
      </c>
      <c r="J44" s="17">
        <v>0</v>
      </c>
      <c r="K44" s="17"/>
      <c r="L44" s="9"/>
      <c r="M44" s="7"/>
      <c r="N44" s="7"/>
      <c r="O44" s="7"/>
      <c r="P44" s="7"/>
      <c r="Q44" s="7">
        <v>197</v>
      </c>
      <c r="R44" s="72">
        <v>36</v>
      </c>
      <c r="S44" s="33">
        <v>39.405057602947053</v>
      </c>
      <c r="U44" s="33">
        <f t="shared" si="0"/>
        <v>39.405057602947053</v>
      </c>
      <c r="V44" s="33"/>
    </row>
    <row r="45" spans="1:22" x14ac:dyDescent="0.25">
      <c r="A45" s="60">
        <v>37</v>
      </c>
      <c r="B45" s="5" t="s">
        <v>21</v>
      </c>
      <c r="C45" s="74" t="s">
        <v>55</v>
      </c>
      <c r="D45" s="17" t="s">
        <v>75</v>
      </c>
      <c r="E45" s="6" t="s">
        <v>80</v>
      </c>
      <c r="F45" s="17" t="s">
        <v>96</v>
      </c>
      <c r="G45" s="62">
        <v>0</v>
      </c>
      <c r="H45" s="17">
        <v>51</v>
      </c>
      <c r="I45" s="17">
        <v>0</v>
      </c>
      <c r="J45" s="17">
        <v>0</v>
      </c>
      <c r="K45" s="17"/>
      <c r="L45" s="7"/>
      <c r="M45" s="7"/>
      <c r="N45" s="7"/>
      <c r="O45" s="7"/>
      <c r="P45" s="7"/>
      <c r="Q45" s="7">
        <v>51</v>
      </c>
      <c r="R45" s="72">
        <v>37</v>
      </c>
      <c r="S45" s="33">
        <v>37.504981989637471</v>
      </c>
      <c r="U45" s="33">
        <f t="shared" si="0"/>
        <v>37.504981989637471</v>
      </c>
      <c r="V45" s="33"/>
    </row>
    <row r="47" spans="1:22" x14ac:dyDescent="0.25">
      <c r="A47" s="86" t="s">
        <v>11</v>
      </c>
      <c r="B47" s="86"/>
      <c r="C47" s="86"/>
      <c r="D47" s="86"/>
      <c r="E47" s="31">
        <v>16.600000000000001</v>
      </c>
    </row>
    <row r="48" spans="1:22" x14ac:dyDescent="0.25">
      <c r="A48" s="98" t="s">
        <v>17</v>
      </c>
      <c r="B48" s="86"/>
      <c r="C48" s="86"/>
      <c r="D48" s="86"/>
      <c r="E48" s="31">
        <v>2670.6</v>
      </c>
    </row>
    <row r="49" spans="1:7" x14ac:dyDescent="0.25">
      <c r="A49" s="86" t="s">
        <v>10</v>
      </c>
      <c r="B49" s="86"/>
      <c r="C49" s="86"/>
      <c r="D49" s="86"/>
      <c r="E49" s="67">
        <f>SUM(G9:G45)+E47*A45+E48</f>
        <v>3989.9</v>
      </c>
      <c r="G49" s="68"/>
    </row>
    <row r="51" spans="1:7" x14ac:dyDescent="0.25">
      <c r="E51" s="39"/>
      <c r="G51" s="68"/>
    </row>
  </sheetData>
  <mergeCells count="22"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  <mergeCell ref="A47:D47"/>
    <mergeCell ref="A49:D49"/>
    <mergeCell ref="G7:G8"/>
    <mergeCell ref="S7:S8"/>
    <mergeCell ref="A7:A8"/>
    <mergeCell ref="C7:C8"/>
    <mergeCell ref="E7:E8"/>
    <mergeCell ref="F7:F8"/>
    <mergeCell ref="H7:P7"/>
    <mergeCell ref="Q7:Q8"/>
    <mergeCell ref="A48:D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115" zoomScaleNormal="115" zoomScalePageLayoutView="90" workbookViewId="0">
      <selection activeCell="T9" sqref="T9:T33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17.140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106"/>
      <c r="M1" s="106"/>
      <c r="N1" s="106"/>
      <c r="O1" s="106"/>
      <c r="P1" s="106"/>
      <c r="Q1" s="106"/>
      <c r="R1" s="106"/>
      <c r="S1" s="2"/>
      <c r="V1" s="103" t="s">
        <v>14</v>
      </c>
      <c r="W1" s="103" t="s">
        <v>15</v>
      </c>
    </row>
    <row r="2" spans="1:23" x14ac:dyDescent="0.25">
      <c r="L2" s="106"/>
      <c r="M2" s="106"/>
      <c r="N2" s="106"/>
      <c r="O2" s="106"/>
      <c r="P2" s="106"/>
      <c r="Q2" s="106"/>
      <c r="R2" s="106"/>
      <c r="S2" s="2"/>
      <c r="V2" s="103"/>
      <c r="W2" s="103"/>
    </row>
    <row r="3" spans="1:23" x14ac:dyDescent="0.25">
      <c r="L3" s="106"/>
      <c r="M3" s="106"/>
      <c r="N3" s="106"/>
      <c r="O3" s="106"/>
      <c r="P3" s="106"/>
      <c r="Q3" s="106"/>
      <c r="R3" s="106"/>
      <c r="S3" s="2"/>
      <c r="V3" s="103"/>
      <c r="W3" s="103"/>
    </row>
    <row r="4" spans="1:23" x14ac:dyDescent="0.25">
      <c r="L4" s="106"/>
      <c r="M4" s="106"/>
      <c r="N4" s="106"/>
      <c r="O4" s="106"/>
      <c r="P4" s="106"/>
      <c r="Q4" s="106"/>
      <c r="R4" s="106"/>
      <c r="S4" s="2"/>
      <c r="V4" s="103"/>
      <c r="W4" s="103"/>
    </row>
    <row r="5" spans="1:23" x14ac:dyDescent="0.25">
      <c r="A5" s="118" t="s">
        <v>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20"/>
      <c r="V5" s="103"/>
      <c r="W5" s="103"/>
    </row>
    <row r="6" spans="1:23" x14ac:dyDescent="0.25">
      <c r="A6" s="119" t="s">
        <v>100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38"/>
      <c r="V6" s="103"/>
      <c r="W6" s="103"/>
    </row>
    <row r="7" spans="1:23" ht="15.75" customHeight="1" x14ac:dyDescent="0.25">
      <c r="A7" s="112" t="s">
        <v>13</v>
      </c>
      <c r="B7" s="96"/>
      <c r="C7" s="114" t="s">
        <v>1</v>
      </c>
      <c r="D7" s="114" t="s">
        <v>6</v>
      </c>
      <c r="E7" s="114" t="s">
        <v>2</v>
      </c>
      <c r="F7" s="114" t="s">
        <v>3</v>
      </c>
      <c r="G7" s="87" t="s">
        <v>8</v>
      </c>
      <c r="H7" s="116" t="s">
        <v>4</v>
      </c>
      <c r="I7" s="117"/>
      <c r="J7" s="117"/>
      <c r="K7" s="117"/>
      <c r="L7" s="117"/>
      <c r="M7" s="117"/>
      <c r="N7" s="117"/>
      <c r="O7" s="117"/>
      <c r="P7" s="117"/>
      <c r="Q7" s="117"/>
      <c r="R7" s="114" t="s">
        <v>5</v>
      </c>
      <c r="S7" s="114" t="s">
        <v>12</v>
      </c>
      <c r="T7" s="111" t="s">
        <v>9</v>
      </c>
      <c r="V7" s="103"/>
      <c r="W7" s="103"/>
    </row>
    <row r="8" spans="1:23" ht="15.75" customHeight="1" x14ac:dyDescent="0.25">
      <c r="A8" s="113"/>
      <c r="B8" s="97"/>
      <c r="C8" s="115"/>
      <c r="D8" s="115"/>
      <c r="E8" s="115"/>
      <c r="F8" s="115"/>
      <c r="G8" s="88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115"/>
      <c r="S8" s="115"/>
      <c r="T8" s="111"/>
      <c r="V8" s="103"/>
      <c r="W8" s="103"/>
    </row>
    <row r="9" spans="1:23" x14ac:dyDescent="0.25">
      <c r="A9" s="42">
        <v>1</v>
      </c>
      <c r="B9" s="14"/>
      <c r="C9" s="19" t="s">
        <v>101</v>
      </c>
      <c r="D9" s="36">
        <v>2700</v>
      </c>
      <c r="E9" s="6" t="s">
        <v>79</v>
      </c>
      <c r="F9" s="79" t="s">
        <v>81</v>
      </c>
      <c r="G9" s="56">
        <v>86.6</v>
      </c>
      <c r="H9" s="82">
        <v>240</v>
      </c>
      <c r="I9" s="82">
        <v>180</v>
      </c>
      <c r="J9" s="82">
        <v>180</v>
      </c>
      <c r="K9" s="82">
        <v>180</v>
      </c>
      <c r="L9" s="82">
        <v>180</v>
      </c>
      <c r="M9" s="82">
        <v>360</v>
      </c>
      <c r="N9" s="15">
        <v>480</v>
      </c>
      <c r="O9" s="15">
        <v>316</v>
      </c>
      <c r="P9" s="21"/>
      <c r="Q9" s="21"/>
      <c r="R9" s="21">
        <v>2116</v>
      </c>
      <c r="S9" s="32">
        <v>1</v>
      </c>
      <c r="T9" s="33">
        <v>945</v>
      </c>
      <c r="V9" s="33">
        <f t="shared" ref="V9:V33" si="0">$E$38*0.2/(0.01322*A9*A9+0.06088*A9+0.9259)</f>
        <v>945</v>
      </c>
      <c r="W9" s="31"/>
    </row>
    <row r="10" spans="1:23" x14ac:dyDescent="0.25">
      <c r="A10" s="42">
        <v>2</v>
      </c>
      <c r="B10" s="14"/>
      <c r="C10" s="19" t="s">
        <v>102</v>
      </c>
      <c r="D10" s="17" t="s">
        <v>103</v>
      </c>
      <c r="E10" s="17" t="s">
        <v>77</v>
      </c>
      <c r="F10" s="16" t="s">
        <v>81</v>
      </c>
      <c r="G10" s="56">
        <v>16</v>
      </c>
      <c r="H10" s="17">
        <v>240</v>
      </c>
      <c r="I10" s="17">
        <v>180</v>
      </c>
      <c r="J10" s="17">
        <v>180</v>
      </c>
      <c r="K10" s="82">
        <v>180</v>
      </c>
      <c r="L10" s="17">
        <v>180</v>
      </c>
      <c r="M10" s="17">
        <v>360</v>
      </c>
      <c r="N10" s="15">
        <v>480</v>
      </c>
      <c r="O10" s="15">
        <v>279</v>
      </c>
      <c r="P10" s="21"/>
      <c r="Q10" s="21"/>
      <c r="R10" s="21">
        <v>2079</v>
      </c>
      <c r="S10" s="32">
        <v>2</v>
      </c>
      <c r="T10" s="33">
        <v>858.66938048594341</v>
      </c>
      <c r="V10" s="33">
        <f t="shared" si="0"/>
        <v>858.66938048594341</v>
      </c>
      <c r="W10" s="31"/>
    </row>
    <row r="11" spans="1:23" x14ac:dyDescent="0.25">
      <c r="A11" s="42">
        <v>3</v>
      </c>
      <c r="B11" s="14"/>
      <c r="C11" s="19" t="s">
        <v>104</v>
      </c>
      <c r="D11" s="36" t="s">
        <v>105</v>
      </c>
      <c r="E11" s="6" t="s">
        <v>76</v>
      </c>
      <c r="F11" s="79" t="s">
        <v>81</v>
      </c>
      <c r="G11" s="57">
        <v>32.6</v>
      </c>
      <c r="H11" s="17">
        <v>240</v>
      </c>
      <c r="I11" s="17">
        <v>180</v>
      </c>
      <c r="J11" s="17">
        <v>180</v>
      </c>
      <c r="K11" s="82">
        <v>180</v>
      </c>
      <c r="L11" s="17">
        <v>180</v>
      </c>
      <c r="M11" s="17">
        <v>360</v>
      </c>
      <c r="N11" s="15">
        <v>415</v>
      </c>
      <c r="O11" s="15"/>
      <c r="P11" s="21"/>
      <c r="Q11" s="21"/>
      <c r="R11" s="21">
        <v>1735</v>
      </c>
      <c r="S11" s="32">
        <v>3</v>
      </c>
      <c r="T11" s="33">
        <v>769.84489051094897</v>
      </c>
      <c r="V11" s="33">
        <f t="shared" si="0"/>
        <v>769.84489051094897</v>
      </c>
      <c r="W11" s="31"/>
    </row>
    <row r="12" spans="1:23" x14ac:dyDescent="0.25">
      <c r="A12" s="42">
        <v>4</v>
      </c>
      <c r="B12" s="14"/>
      <c r="C12" s="7" t="s">
        <v>106</v>
      </c>
      <c r="D12" s="37">
        <v>33</v>
      </c>
      <c r="E12" s="13" t="s">
        <v>78</v>
      </c>
      <c r="F12" s="28" t="s">
        <v>93</v>
      </c>
      <c r="G12" s="56">
        <v>59.2</v>
      </c>
      <c r="H12" s="17">
        <v>240</v>
      </c>
      <c r="I12" s="82">
        <v>180</v>
      </c>
      <c r="J12" s="82">
        <v>180</v>
      </c>
      <c r="K12" s="82">
        <v>180</v>
      </c>
      <c r="L12" s="82">
        <v>180</v>
      </c>
      <c r="M12" s="82">
        <v>300</v>
      </c>
      <c r="N12" s="82"/>
      <c r="O12" s="15"/>
      <c r="P12" s="21"/>
      <c r="Q12" s="21"/>
      <c r="R12" s="21">
        <v>1260</v>
      </c>
      <c r="S12" s="32">
        <v>4</v>
      </c>
      <c r="T12" s="33">
        <v>684.31648007878698</v>
      </c>
      <c r="V12" s="33">
        <f t="shared" si="0"/>
        <v>684.31648007878698</v>
      </c>
      <c r="W12" s="31"/>
    </row>
    <row r="13" spans="1:23" x14ac:dyDescent="0.25">
      <c r="A13" s="42">
        <v>5</v>
      </c>
      <c r="B13" s="14"/>
      <c r="C13" s="7" t="s">
        <v>30</v>
      </c>
      <c r="D13" s="37">
        <v>1548</v>
      </c>
      <c r="E13" s="13" t="s">
        <v>77</v>
      </c>
      <c r="F13" s="28" t="s">
        <v>85</v>
      </c>
      <c r="G13" s="57">
        <v>45.7</v>
      </c>
      <c r="H13" s="35">
        <v>240</v>
      </c>
      <c r="I13" s="35">
        <v>180</v>
      </c>
      <c r="J13" s="35">
        <v>180</v>
      </c>
      <c r="K13" s="14">
        <v>180</v>
      </c>
      <c r="L13" s="35">
        <v>180</v>
      </c>
      <c r="M13" s="35">
        <v>0</v>
      </c>
      <c r="N13" s="35"/>
      <c r="O13" s="83"/>
      <c r="P13" s="21"/>
      <c r="Q13" s="21"/>
      <c r="R13" s="21">
        <v>960</v>
      </c>
      <c r="S13" s="32">
        <v>5</v>
      </c>
      <c r="T13" s="33">
        <v>605.45873910814964</v>
      </c>
      <c r="V13" s="33">
        <f t="shared" si="0"/>
        <v>605.45873910814964</v>
      </c>
      <c r="W13" s="31"/>
    </row>
    <row r="14" spans="1:23" x14ac:dyDescent="0.25">
      <c r="A14" s="42">
        <v>6</v>
      </c>
      <c r="B14" s="14"/>
      <c r="C14" s="7" t="s">
        <v>107</v>
      </c>
      <c r="D14" s="37" t="s">
        <v>108</v>
      </c>
      <c r="E14" s="13" t="s">
        <v>78</v>
      </c>
      <c r="F14" s="28" t="s">
        <v>84</v>
      </c>
      <c r="G14" s="56">
        <v>58.5</v>
      </c>
      <c r="H14" s="17">
        <v>240</v>
      </c>
      <c r="I14" s="17">
        <v>177</v>
      </c>
      <c r="J14" s="17">
        <v>180</v>
      </c>
      <c r="K14" s="82">
        <v>180</v>
      </c>
      <c r="L14" s="17">
        <v>180</v>
      </c>
      <c r="M14" s="17"/>
      <c r="N14" s="17"/>
      <c r="O14" s="17"/>
      <c r="P14" s="21"/>
      <c r="Q14" s="21"/>
      <c r="R14" s="21">
        <v>957</v>
      </c>
      <c r="S14" s="32">
        <v>6</v>
      </c>
      <c r="T14" s="33">
        <v>534.77448927621526</v>
      </c>
      <c r="V14" s="33">
        <f t="shared" si="0"/>
        <v>534.77448927621526</v>
      </c>
      <c r="W14" s="31"/>
    </row>
    <row r="15" spans="1:23" x14ac:dyDescent="0.25">
      <c r="A15" s="42">
        <v>7</v>
      </c>
      <c r="B15" s="14"/>
      <c r="C15" s="19" t="s">
        <v>109</v>
      </c>
      <c r="D15" s="36">
        <v>2535</v>
      </c>
      <c r="E15" s="6" t="s">
        <v>76</v>
      </c>
      <c r="F15" s="79" t="s">
        <v>83</v>
      </c>
      <c r="G15" s="56">
        <v>45.7</v>
      </c>
      <c r="H15" s="82">
        <v>240</v>
      </c>
      <c r="I15" s="82">
        <v>180</v>
      </c>
      <c r="J15" s="82">
        <v>180</v>
      </c>
      <c r="K15" s="82">
        <v>180</v>
      </c>
      <c r="L15" s="82">
        <v>167</v>
      </c>
      <c r="M15" s="82"/>
      <c r="N15" s="82"/>
      <c r="O15" s="82"/>
      <c r="P15" s="21"/>
      <c r="Q15" s="21"/>
      <c r="R15" s="21">
        <v>947</v>
      </c>
      <c r="S15" s="32">
        <v>7</v>
      </c>
      <c r="T15" s="33">
        <v>472.53780302424195</v>
      </c>
      <c r="V15" s="33">
        <f t="shared" si="0"/>
        <v>472.53780302424195</v>
      </c>
      <c r="W15" s="31"/>
    </row>
    <row r="16" spans="1:23" x14ac:dyDescent="0.25">
      <c r="A16" s="42">
        <v>8</v>
      </c>
      <c r="B16" s="14"/>
      <c r="C16" s="16" t="s">
        <v>110</v>
      </c>
      <c r="D16" s="17">
        <v>735</v>
      </c>
      <c r="E16" s="17" t="s">
        <v>76</v>
      </c>
      <c r="F16" s="80" t="s">
        <v>111</v>
      </c>
      <c r="G16" s="58">
        <v>62.4</v>
      </c>
      <c r="H16" s="82">
        <v>240</v>
      </c>
      <c r="I16" s="82">
        <v>159</v>
      </c>
      <c r="J16" s="82">
        <v>180</v>
      </c>
      <c r="K16" s="82">
        <v>180</v>
      </c>
      <c r="L16" s="82">
        <v>180</v>
      </c>
      <c r="M16" s="82"/>
      <c r="N16" s="82"/>
      <c r="O16" s="82"/>
      <c r="P16" s="22"/>
      <c r="Q16" s="22"/>
      <c r="R16" s="22">
        <v>939</v>
      </c>
      <c r="S16" s="32">
        <v>8</v>
      </c>
      <c r="T16" s="33">
        <v>418.32298961496576</v>
      </c>
      <c r="V16" s="33">
        <f t="shared" si="0"/>
        <v>418.32298961496576</v>
      </c>
      <c r="W16" s="31"/>
    </row>
    <row r="17" spans="1:23" x14ac:dyDescent="0.25">
      <c r="A17" s="42">
        <v>9</v>
      </c>
      <c r="B17" s="14"/>
      <c r="C17" s="7" t="s">
        <v>28</v>
      </c>
      <c r="D17" s="37">
        <v>1985</v>
      </c>
      <c r="E17" s="13" t="s">
        <v>78</v>
      </c>
      <c r="F17" s="28" t="s">
        <v>81</v>
      </c>
      <c r="G17" s="59">
        <v>0</v>
      </c>
      <c r="H17" s="17">
        <v>203</v>
      </c>
      <c r="I17" s="17">
        <v>180</v>
      </c>
      <c r="J17" s="17">
        <v>180</v>
      </c>
      <c r="K17" s="17">
        <v>180</v>
      </c>
      <c r="L17" s="17">
        <v>180</v>
      </c>
      <c r="M17" s="17"/>
      <c r="N17" s="17"/>
      <c r="O17" s="17"/>
      <c r="P17" s="21"/>
      <c r="Q17" s="21"/>
      <c r="R17" s="21">
        <v>923</v>
      </c>
      <c r="S17" s="32">
        <v>9</v>
      </c>
      <c r="T17" s="33">
        <v>371.36883802816897</v>
      </c>
      <c r="V17" s="33">
        <f t="shared" si="0"/>
        <v>371.36883802816897</v>
      </c>
      <c r="W17" s="31"/>
    </row>
    <row r="18" spans="1:23" x14ac:dyDescent="0.25">
      <c r="A18" s="42">
        <v>10</v>
      </c>
      <c r="B18" s="14"/>
      <c r="C18" s="7" t="s">
        <v>112</v>
      </c>
      <c r="D18" s="37" t="s">
        <v>113</v>
      </c>
      <c r="E18" s="13" t="s">
        <v>77</v>
      </c>
      <c r="F18" s="28" t="s">
        <v>114</v>
      </c>
      <c r="G18" s="57">
        <v>10.6</v>
      </c>
      <c r="H18" s="82">
        <v>173</v>
      </c>
      <c r="I18" s="82">
        <v>180</v>
      </c>
      <c r="J18" s="82">
        <v>180</v>
      </c>
      <c r="K18" s="82">
        <v>180</v>
      </c>
      <c r="L18" s="82">
        <v>180</v>
      </c>
      <c r="M18" s="82"/>
      <c r="N18" s="82"/>
      <c r="O18" s="82"/>
      <c r="P18" s="21"/>
      <c r="Q18" s="21"/>
      <c r="R18" s="21">
        <v>893</v>
      </c>
      <c r="S18" s="32">
        <v>10</v>
      </c>
      <c r="T18" s="33">
        <v>330.80127419750062</v>
      </c>
      <c r="V18" s="33">
        <f t="shared" si="0"/>
        <v>330.80127419750062</v>
      </c>
      <c r="W18" s="31"/>
    </row>
    <row r="19" spans="1:23" x14ac:dyDescent="0.25">
      <c r="A19" s="42">
        <v>11</v>
      </c>
      <c r="B19" s="14"/>
      <c r="C19" s="29" t="s">
        <v>115</v>
      </c>
      <c r="D19" s="30">
        <v>1570</v>
      </c>
      <c r="E19" s="6" t="s">
        <v>78</v>
      </c>
      <c r="F19" s="79" t="s">
        <v>85</v>
      </c>
      <c r="G19" s="57">
        <v>22.1</v>
      </c>
      <c r="H19" s="82">
        <v>155</v>
      </c>
      <c r="I19" s="82">
        <v>180</v>
      </c>
      <c r="J19" s="82">
        <v>180</v>
      </c>
      <c r="K19" s="82">
        <v>180</v>
      </c>
      <c r="L19" s="82">
        <v>180</v>
      </c>
      <c r="M19" s="82"/>
      <c r="N19" s="82"/>
      <c r="O19" s="82"/>
      <c r="P19" s="21"/>
      <c r="Q19" s="21"/>
      <c r="R19" s="21">
        <v>875</v>
      </c>
      <c r="S19" s="32">
        <v>11</v>
      </c>
      <c r="T19" s="33">
        <v>295.7561342013019</v>
      </c>
      <c r="V19" s="33">
        <f t="shared" si="0"/>
        <v>295.7561342013019</v>
      </c>
      <c r="W19" s="31"/>
    </row>
    <row r="20" spans="1:23" x14ac:dyDescent="0.25">
      <c r="A20" s="42">
        <v>12</v>
      </c>
      <c r="B20" s="14" t="s">
        <v>21</v>
      </c>
      <c r="C20" s="16" t="s">
        <v>36</v>
      </c>
      <c r="D20" s="17" t="s">
        <v>64</v>
      </c>
      <c r="E20" s="17">
        <v>2</v>
      </c>
      <c r="F20" s="16" t="s">
        <v>81</v>
      </c>
      <c r="G20" s="56">
        <v>26.1</v>
      </c>
      <c r="H20" s="82">
        <v>240</v>
      </c>
      <c r="I20" s="82">
        <v>180</v>
      </c>
      <c r="J20" s="82">
        <v>180</v>
      </c>
      <c r="K20" s="82">
        <v>180</v>
      </c>
      <c r="L20" s="82">
        <v>90</v>
      </c>
      <c r="M20" s="82"/>
      <c r="N20" s="82"/>
      <c r="O20" s="82"/>
      <c r="P20" s="21"/>
      <c r="Q20" s="21"/>
      <c r="R20" s="21">
        <v>870</v>
      </c>
      <c r="S20" s="32">
        <v>12</v>
      </c>
      <c r="T20" s="33">
        <v>265.43899958990374</v>
      </c>
      <c r="V20" s="33">
        <f t="shared" si="0"/>
        <v>265.43899958990374</v>
      </c>
      <c r="W20" s="31"/>
    </row>
    <row r="21" spans="1:23" x14ac:dyDescent="0.25">
      <c r="A21" s="42">
        <v>13</v>
      </c>
      <c r="B21" s="14"/>
      <c r="C21" s="29" t="s">
        <v>116</v>
      </c>
      <c r="D21" s="30" t="s">
        <v>117</v>
      </c>
      <c r="E21" s="6">
        <v>1</v>
      </c>
      <c r="F21" s="79" t="s">
        <v>81</v>
      </c>
      <c r="G21" s="57">
        <v>7.1</v>
      </c>
      <c r="H21" s="17">
        <v>240</v>
      </c>
      <c r="I21" s="17">
        <v>180</v>
      </c>
      <c r="J21" s="17">
        <v>104</v>
      </c>
      <c r="K21" s="17">
        <v>130</v>
      </c>
      <c r="L21" s="17">
        <v>180</v>
      </c>
      <c r="M21" s="17"/>
      <c r="N21" s="17"/>
      <c r="O21" s="17"/>
      <c r="P21" s="21"/>
      <c r="Q21" s="21"/>
      <c r="R21" s="21">
        <v>834</v>
      </c>
      <c r="S21" s="32">
        <v>13</v>
      </c>
      <c r="T21" s="33">
        <v>239.1484795724177</v>
      </c>
      <c r="V21" s="33">
        <f t="shared" si="0"/>
        <v>239.1484795724177</v>
      </c>
      <c r="W21" s="31"/>
    </row>
    <row r="22" spans="1:23" x14ac:dyDescent="0.25">
      <c r="A22" s="42">
        <v>14</v>
      </c>
      <c r="B22" s="14"/>
      <c r="C22" s="19" t="s">
        <v>118</v>
      </c>
      <c r="D22" s="36" t="s">
        <v>119</v>
      </c>
      <c r="E22" s="6" t="s">
        <v>77</v>
      </c>
      <c r="F22" s="79" t="s">
        <v>120</v>
      </c>
      <c r="G22" s="56">
        <v>30.7</v>
      </c>
      <c r="H22" s="17">
        <v>240</v>
      </c>
      <c r="I22" s="82">
        <v>180</v>
      </c>
      <c r="J22" s="82">
        <v>180</v>
      </c>
      <c r="K22" s="82">
        <v>49</v>
      </c>
      <c r="L22" s="82">
        <v>180</v>
      </c>
      <c r="M22" s="82"/>
      <c r="N22" s="82"/>
      <c r="O22" s="82"/>
      <c r="P22" s="21"/>
      <c r="Q22" s="21"/>
      <c r="R22" s="21">
        <v>829</v>
      </c>
      <c r="S22" s="32">
        <v>14</v>
      </c>
      <c r="T22" s="33">
        <v>216.27980427249886</v>
      </c>
      <c r="V22" s="33">
        <f t="shared" si="0"/>
        <v>216.27980427249886</v>
      </c>
      <c r="W22" s="31"/>
    </row>
    <row r="23" spans="1:23" x14ac:dyDescent="0.25">
      <c r="A23" s="42">
        <v>15</v>
      </c>
      <c r="B23" s="15"/>
      <c r="C23" s="19" t="s">
        <v>121</v>
      </c>
      <c r="D23" s="36" t="s">
        <v>59</v>
      </c>
      <c r="E23" s="35" t="s">
        <v>77</v>
      </c>
      <c r="F23" s="43" t="s">
        <v>87</v>
      </c>
      <c r="G23" s="57">
        <v>10.3</v>
      </c>
      <c r="H23" s="82">
        <v>240</v>
      </c>
      <c r="I23" s="82">
        <v>180</v>
      </c>
      <c r="J23" s="82">
        <v>153</v>
      </c>
      <c r="K23" s="82">
        <v>136</v>
      </c>
      <c r="L23" s="82">
        <v>76</v>
      </c>
      <c r="M23" s="82"/>
      <c r="N23" s="82"/>
      <c r="O23" s="82"/>
      <c r="P23" s="21"/>
      <c r="Q23" s="21"/>
      <c r="R23" s="21">
        <v>785</v>
      </c>
      <c r="S23" s="32">
        <v>15</v>
      </c>
      <c r="T23" s="33">
        <v>196.31876350340704</v>
      </c>
      <c r="V23" s="33">
        <f t="shared" si="0"/>
        <v>196.31876350340704</v>
      </c>
      <c r="W23" s="31"/>
    </row>
    <row r="24" spans="1:23" x14ac:dyDescent="0.25">
      <c r="A24" s="42">
        <v>16</v>
      </c>
      <c r="B24" s="14"/>
      <c r="C24" s="29" t="s">
        <v>122</v>
      </c>
      <c r="D24" s="30">
        <v>2017</v>
      </c>
      <c r="E24" s="6" t="s">
        <v>78</v>
      </c>
      <c r="F24" s="79" t="s">
        <v>123</v>
      </c>
      <c r="G24" s="56">
        <v>9.5</v>
      </c>
      <c r="H24" s="82">
        <v>173</v>
      </c>
      <c r="I24" s="82">
        <v>180</v>
      </c>
      <c r="J24" s="82">
        <v>130</v>
      </c>
      <c r="K24" s="82">
        <v>120</v>
      </c>
      <c r="L24" s="82">
        <v>180</v>
      </c>
      <c r="M24" s="82"/>
      <c r="N24" s="82"/>
      <c r="O24" s="82"/>
      <c r="P24" s="21"/>
      <c r="Q24" s="21"/>
      <c r="R24" s="21">
        <v>783</v>
      </c>
      <c r="S24" s="32">
        <v>16</v>
      </c>
      <c r="T24" s="33">
        <v>178.83163332891775</v>
      </c>
      <c r="V24" s="33">
        <f t="shared" si="0"/>
        <v>178.83163332891775</v>
      </c>
      <c r="W24" s="31"/>
    </row>
    <row r="25" spans="1:23" ht="15" customHeight="1" x14ac:dyDescent="0.25">
      <c r="A25" s="42">
        <v>17</v>
      </c>
      <c r="B25" s="14" t="s">
        <v>21</v>
      </c>
      <c r="C25" s="29" t="s">
        <v>124</v>
      </c>
      <c r="D25" s="30" t="s">
        <v>125</v>
      </c>
      <c r="E25" s="6">
        <v>2</v>
      </c>
      <c r="F25" s="79" t="s">
        <v>126</v>
      </c>
      <c r="G25" s="56">
        <v>10.3</v>
      </c>
      <c r="H25" s="17">
        <v>92</v>
      </c>
      <c r="I25" s="17">
        <v>180</v>
      </c>
      <c r="J25" s="17">
        <v>180</v>
      </c>
      <c r="K25" s="17">
        <v>150</v>
      </c>
      <c r="L25" s="17">
        <v>158</v>
      </c>
      <c r="M25" s="17"/>
      <c r="N25" s="17"/>
      <c r="O25" s="17"/>
      <c r="P25" s="21"/>
      <c r="Q25" s="21"/>
      <c r="R25" s="21">
        <v>760</v>
      </c>
      <c r="S25" s="32">
        <v>17</v>
      </c>
      <c r="T25" s="33">
        <v>163.4540875629601</v>
      </c>
      <c r="V25" s="33">
        <f t="shared" si="0"/>
        <v>163.4540875629601</v>
      </c>
      <c r="W25" s="31"/>
    </row>
    <row r="26" spans="1:23" x14ac:dyDescent="0.25">
      <c r="A26" s="42">
        <v>18</v>
      </c>
      <c r="B26" s="14"/>
      <c r="C26" s="16" t="s">
        <v>127</v>
      </c>
      <c r="D26" s="17" t="s">
        <v>128</v>
      </c>
      <c r="E26" s="17" t="s">
        <v>77</v>
      </c>
      <c r="F26" s="16" t="s">
        <v>129</v>
      </c>
      <c r="G26" s="57">
        <v>17.600000000000001</v>
      </c>
      <c r="H26" s="82">
        <v>159</v>
      </c>
      <c r="I26" s="82">
        <v>120</v>
      </c>
      <c r="J26" s="82">
        <v>132</v>
      </c>
      <c r="K26" s="82">
        <v>180</v>
      </c>
      <c r="L26" s="82">
        <v>157</v>
      </c>
      <c r="M26" s="82"/>
      <c r="N26" s="82"/>
      <c r="O26" s="82"/>
      <c r="P26" s="21"/>
      <c r="Q26" s="21"/>
      <c r="R26" s="21">
        <v>748</v>
      </c>
      <c r="S26" s="32">
        <v>18</v>
      </c>
      <c r="T26" s="33">
        <v>149.88057135425422</v>
      </c>
      <c r="V26" s="33">
        <f t="shared" si="0"/>
        <v>149.88057135425422</v>
      </c>
      <c r="W26" s="31"/>
    </row>
    <row r="27" spans="1:23" x14ac:dyDescent="0.25">
      <c r="A27" s="42">
        <v>19</v>
      </c>
      <c r="B27" s="15" t="s">
        <v>21</v>
      </c>
      <c r="C27" s="16" t="s">
        <v>130</v>
      </c>
      <c r="D27" s="17" t="s">
        <v>131</v>
      </c>
      <c r="E27" s="17">
        <v>2</v>
      </c>
      <c r="F27" s="16" t="s">
        <v>81</v>
      </c>
      <c r="G27" s="56">
        <v>3.6</v>
      </c>
      <c r="H27" s="17">
        <v>240</v>
      </c>
      <c r="I27" s="17">
        <v>180</v>
      </c>
      <c r="J27" s="17">
        <v>180</v>
      </c>
      <c r="K27" s="17">
        <v>7</v>
      </c>
      <c r="L27" s="17">
        <v>113</v>
      </c>
      <c r="M27" s="17"/>
      <c r="N27" s="17"/>
      <c r="O27" s="17"/>
      <c r="P27" s="21"/>
      <c r="Q27" s="21"/>
      <c r="R27" s="21">
        <v>720</v>
      </c>
      <c r="S27" s="32">
        <v>19</v>
      </c>
      <c r="T27" s="33">
        <v>137.85477546447575</v>
      </c>
      <c r="V27" s="33">
        <f t="shared" si="0"/>
        <v>137.85477546447575</v>
      </c>
      <c r="W27" s="31"/>
    </row>
    <row r="28" spans="1:23" x14ac:dyDescent="0.25">
      <c r="A28" s="42">
        <v>20</v>
      </c>
      <c r="B28" s="73" t="s">
        <v>21</v>
      </c>
      <c r="C28" s="29" t="s">
        <v>132</v>
      </c>
      <c r="D28" s="30" t="s">
        <v>133</v>
      </c>
      <c r="E28" s="6" t="s">
        <v>77</v>
      </c>
      <c r="F28" s="81" t="s">
        <v>134</v>
      </c>
      <c r="G28" s="57">
        <v>10.199999999999999</v>
      </c>
      <c r="H28" s="82">
        <v>0</v>
      </c>
      <c r="I28" s="82">
        <v>180</v>
      </c>
      <c r="J28" s="82">
        <v>121</v>
      </c>
      <c r="K28" s="82">
        <v>138</v>
      </c>
      <c r="L28" s="82">
        <v>180</v>
      </c>
      <c r="M28" s="82"/>
      <c r="N28" s="82"/>
      <c r="O28" s="82"/>
      <c r="P28" s="21"/>
      <c r="Q28" s="21"/>
      <c r="R28" s="21">
        <v>619</v>
      </c>
      <c r="S28" s="32">
        <v>20</v>
      </c>
      <c r="T28" s="33">
        <v>127.16140752203458</v>
      </c>
      <c r="V28" s="33">
        <f t="shared" si="0"/>
        <v>127.16140752203458</v>
      </c>
      <c r="W28" s="31"/>
    </row>
    <row r="29" spans="1:23" x14ac:dyDescent="0.25">
      <c r="A29" s="42">
        <v>21</v>
      </c>
      <c r="B29" s="14"/>
      <c r="C29" s="7" t="s">
        <v>135</v>
      </c>
      <c r="D29" s="13" t="s">
        <v>136</v>
      </c>
      <c r="E29" s="13" t="s">
        <v>78</v>
      </c>
      <c r="F29" s="28" t="s">
        <v>137</v>
      </c>
      <c r="G29" s="56">
        <v>29.5</v>
      </c>
      <c r="H29" s="17">
        <v>240</v>
      </c>
      <c r="I29" s="82">
        <v>180</v>
      </c>
      <c r="J29" s="82">
        <v>75</v>
      </c>
      <c r="K29" s="82">
        <v>0</v>
      </c>
      <c r="L29" s="82">
        <v>0</v>
      </c>
      <c r="M29" s="82"/>
      <c r="N29" s="82"/>
      <c r="O29" s="82"/>
      <c r="P29" s="21"/>
      <c r="Q29" s="21"/>
      <c r="R29" s="21">
        <v>495</v>
      </c>
      <c r="S29" s="32">
        <v>21</v>
      </c>
      <c r="T29" s="33">
        <v>117.61923727969727</v>
      </c>
      <c r="V29" s="33">
        <f t="shared" si="0"/>
        <v>117.61923727969727</v>
      </c>
      <c r="W29" s="31"/>
    </row>
    <row r="30" spans="1:23" x14ac:dyDescent="0.25">
      <c r="A30" s="42">
        <v>22</v>
      </c>
      <c r="B30" s="14"/>
      <c r="C30" s="29" t="s">
        <v>138</v>
      </c>
      <c r="D30" s="30" t="s">
        <v>139</v>
      </c>
      <c r="E30" s="6" t="s">
        <v>78</v>
      </c>
      <c r="F30" s="19" t="s">
        <v>111</v>
      </c>
      <c r="G30" s="57">
        <v>69.7</v>
      </c>
      <c r="H30" s="17">
        <v>240</v>
      </c>
      <c r="I30" s="82">
        <v>146</v>
      </c>
      <c r="J30" s="82">
        <v>0</v>
      </c>
      <c r="K30" s="82">
        <v>0</v>
      </c>
      <c r="L30" s="82">
        <v>0</v>
      </c>
      <c r="M30" s="82"/>
      <c r="N30" s="82"/>
      <c r="O30" s="82"/>
      <c r="P30" s="21"/>
      <c r="Q30" s="21"/>
      <c r="R30" s="21">
        <v>386</v>
      </c>
      <c r="S30" s="32">
        <v>22</v>
      </c>
      <c r="T30" s="33">
        <v>109.07529542668638</v>
      </c>
      <c r="V30" s="33">
        <f t="shared" si="0"/>
        <v>109.07529542668638</v>
      </c>
      <c r="W30" s="31"/>
    </row>
    <row r="31" spans="1:23" x14ac:dyDescent="0.25">
      <c r="A31" s="42">
        <v>23</v>
      </c>
      <c r="B31" s="14"/>
      <c r="C31" s="19" t="s">
        <v>140</v>
      </c>
      <c r="D31" s="36" t="s">
        <v>141</v>
      </c>
      <c r="E31" s="35" t="s">
        <v>77</v>
      </c>
      <c r="F31" s="19" t="s">
        <v>142</v>
      </c>
      <c r="G31" s="56">
        <v>5.5</v>
      </c>
      <c r="H31" s="82">
        <v>80</v>
      </c>
      <c r="I31" s="82">
        <v>145</v>
      </c>
      <c r="J31" s="82">
        <v>147</v>
      </c>
      <c r="K31" s="82">
        <v>0</v>
      </c>
      <c r="L31" s="82">
        <v>0</v>
      </c>
      <c r="M31" s="82"/>
      <c r="N31" s="82"/>
      <c r="O31" s="82"/>
      <c r="P31" s="21"/>
      <c r="Q31" s="21"/>
      <c r="R31" s="21">
        <v>372</v>
      </c>
      <c r="S31" s="32">
        <v>23</v>
      </c>
      <c r="T31" s="33">
        <v>101.40007210671793</v>
      </c>
      <c r="V31" s="33">
        <f t="shared" si="0"/>
        <v>101.40007210671793</v>
      </c>
      <c r="W31" s="31"/>
    </row>
    <row r="32" spans="1:23" x14ac:dyDescent="0.25">
      <c r="A32" s="42">
        <v>24</v>
      </c>
      <c r="B32" s="14" t="s">
        <v>21</v>
      </c>
      <c r="C32" s="19" t="s">
        <v>143</v>
      </c>
      <c r="D32" s="17" t="s">
        <v>144</v>
      </c>
      <c r="E32" s="17" t="s">
        <v>80</v>
      </c>
      <c r="F32" s="80" t="s">
        <v>134</v>
      </c>
      <c r="G32" s="57">
        <v>0</v>
      </c>
      <c r="H32" s="82">
        <v>63</v>
      </c>
      <c r="I32" s="82">
        <v>130</v>
      </c>
      <c r="J32" s="82">
        <v>6</v>
      </c>
      <c r="K32" s="82">
        <v>57</v>
      </c>
      <c r="L32" s="82">
        <v>57</v>
      </c>
      <c r="M32" s="82"/>
      <c r="N32" s="82"/>
      <c r="O32" s="82"/>
      <c r="P32" s="21"/>
      <c r="Q32" s="21"/>
      <c r="R32" s="21">
        <v>313</v>
      </c>
      <c r="S32" s="32">
        <v>24</v>
      </c>
      <c r="T32" s="33">
        <v>94.483559860584265</v>
      </c>
      <c r="V32" s="33">
        <f t="shared" si="0"/>
        <v>94.483559860584265</v>
      </c>
      <c r="W32" s="31"/>
    </row>
    <row r="33" spans="1:23" x14ac:dyDescent="0.25">
      <c r="A33" s="42">
        <v>25</v>
      </c>
      <c r="B33" s="14"/>
      <c r="C33" s="7" t="s">
        <v>41</v>
      </c>
      <c r="D33" s="13">
        <v>694</v>
      </c>
      <c r="E33" s="13" t="s">
        <v>76</v>
      </c>
      <c r="F33" s="28" t="s">
        <v>85</v>
      </c>
      <c r="G33" s="56">
        <v>15.4</v>
      </c>
      <c r="H33" s="17">
        <v>84</v>
      </c>
      <c r="I33" s="17">
        <v>180</v>
      </c>
      <c r="J33" s="17">
        <v>0</v>
      </c>
      <c r="K33" s="17">
        <v>0</v>
      </c>
      <c r="L33" s="17">
        <v>0</v>
      </c>
      <c r="M33" s="17"/>
      <c r="N33" s="17"/>
      <c r="O33" s="17"/>
      <c r="P33" s="21"/>
      <c r="Q33" s="21"/>
      <c r="R33" s="21">
        <v>264</v>
      </c>
      <c r="S33" s="32">
        <v>25</v>
      </c>
      <c r="T33" s="33">
        <v>88.231998804899902</v>
      </c>
      <c r="V33" s="33">
        <f t="shared" si="0"/>
        <v>88.231998804899902</v>
      </c>
      <c r="W33" s="31"/>
    </row>
    <row r="34" spans="1:23" x14ac:dyDescent="0.25">
      <c r="A34" s="45"/>
      <c r="B34" s="45"/>
      <c r="C34" s="46"/>
      <c r="D34" s="47"/>
      <c r="E34" s="48"/>
      <c r="F34" s="49"/>
      <c r="G34" s="50"/>
      <c r="H34" s="51"/>
      <c r="I34" s="51"/>
      <c r="J34" s="52"/>
      <c r="K34" s="52"/>
      <c r="L34" s="52"/>
      <c r="M34" s="52"/>
      <c r="N34" s="52"/>
      <c r="O34" s="52"/>
      <c r="P34" s="52"/>
      <c r="Q34" s="52"/>
      <c r="R34" s="53"/>
      <c r="S34" s="45"/>
      <c r="T34" s="54"/>
      <c r="V34" s="54"/>
      <c r="W34" s="39"/>
    </row>
    <row r="36" spans="1:23" x14ac:dyDescent="0.25">
      <c r="A36" s="108" t="s">
        <v>11</v>
      </c>
      <c r="B36" s="109"/>
      <c r="C36" s="109"/>
      <c r="D36" s="110"/>
      <c r="E36" s="40">
        <v>20.5</v>
      </c>
    </row>
    <row r="37" spans="1:23" x14ac:dyDescent="0.25">
      <c r="A37" s="98" t="s">
        <v>17</v>
      </c>
      <c r="B37" s="86"/>
      <c r="C37" s="86"/>
      <c r="D37" s="86"/>
      <c r="E37" s="40">
        <v>3527.6</v>
      </c>
    </row>
    <row r="38" spans="1:23" x14ac:dyDescent="0.25">
      <c r="A38" s="108" t="s">
        <v>10</v>
      </c>
      <c r="B38" s="109"/>
      <c r="C38" s="109"/>
      <c r="D38" s="110"/>
      <c r="E38" s="55">
        <f>SUM(G9:G33)+E36*A33+E37</f>
        <v>4725</v>
      </c>
    </row>
    <row r="40" spans="1:23" x14ac:dyDescent="0.25">
      <c r="E40" s="39"/>
    </row>
  </sheetData>
  <mergeCells count="22"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  <mergeCell ref="A36:D36"/>
    <mergeCell ref="A38:D38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37:D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="110" zoomScaleNormal="110" zoomScalePageLayoutView="110" workbookViewId="0">
      <selection activeCell="G35" sqref="G35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22"/>
      <c r="L1" s="122"/>
      <c r="M1" s="122"/>
      <c r="N1" s="122"/>
      <c r="O1" s="122"/>
      <c r="P1" s="122"/>
      <c r="Q1" s="122"/>
      <c r="R1" s="23"/>
      <c r="U1" s="103" t="s">
        <v>14</v>
      </c>
      <c r="V1" s="103" t="s">
        <v>15</v>
      </c>
    </row>
    <row r="2" spans="1:22" ht="15.75" x14ac:dyDescent="0.25">
      <c r="K2" s="123"/>
      <c r="L2" s="123"/>
      <c r="M2" s="123"/>
      <c r="N2" s="123"/>
      <c r="O2" s="123"/>
      <c r="P2" s="123"/>
      <c r="Q2" s="123"/>
      <c r="R2" s="24"/>
      <c r="U2" s="103"/>
      <c r="V2" s="103"/>
    </row>
    <row r="3" spans="1:22" ht="15.75" x14ac:dyDescent="0.25">
      <c r="I3" s="123"/>
      <c r="J3" s="123"/>
      <c r="K3" s="123"/>
      <c r="L3" s="123"/>
      <c r="M3" s="123"/>
      <c r="N3" s="123"/>
      <c r="O3" s="123"/>
      <c r="P3" s="123"/>
      <c r="Q3" s="123"/>
      <c r="R3" s="24"/>
      <c r="U3" s="103"/>
      <c r="V3" s="103"/>
    </row>
    <row r="4" spans="1:22" ht="15.75" x14ac:dyDescent="0.25">
      <c r="K4" s="123"/>
      <c r="L4" s="123"/>
      <c r="M4" s="123"/>
      <c r="N4" s="123"/>
      <c r="O4" s="123"/>
      <c r="P4" s="123"/>
      <c r="Q4" s="123"/>
      <c r="R4" s="24"/>
      <c r="U4" s="103"/>
      <c r="V4" s="103"/>
    </row>
    <row r="5" spans="1:22" x14ac:dyDescent="0.25">
      <c r="U5" s="103"/>
      <c r="V5" s="103"/>
    </row>
    <row r="6" spans="1:22" ht="15.75" x14ac:dyDescent="0.25">
      <c r="A6" s="124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3"/>
      <c r="U6" s="103"/>
      <c r="V6" s="103"/>
    </row>
    <row r="7" spans="1:22" x14ac:dyDescent="0.25">
      <c r="A7" s="99" t="s">
        <v>171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1"/>
      <c r="U7" s="103"/>
      <c r="V7" s="103"/>
    </row>
    <row r="8" spans="1:22" ht="15.75" x14ac:dyDescent="0.25">
      <c r="A8" s="120" t="s">
        <v>13</v>
      </c>
      <c r="B8" s="96" t="s">
        <v>1</v>
      </c>
      <c r="C8" s="96" t="s">
        <v>6</v>
      </c>
      <c r="D8" s="96" t="s">
        <v>2</v>
      </c>
      <c r="E8" s="96" t="s">
        <v>7</v>
      </c>
      <c r="F8" s="87" t="s">
        <v>8</v>
      </c>
      <c r="G8" s="94" t="s">
        <v>4</v>
      </c>
      <c r="H8" s="95"/>
      <c r="I8" s="95"/>
      <c r="J8" s="95"/>
      <c r="K8" s="95"/>
      <c r="L8" s="95"/>
      <c r="M8" s="95"/>
      <c r="N8" s="95"/>
      <c r="O8" s="95"/>
      <c r="P8" s="25"/>
      <c r="Q8" s="104" t="s">
        <v>5</v>
      </c>
      <c r="R8" s="104" t="s">
        <v>12</v>
      </c>
      <c r="S8" s="89" t="s">
        <v>9</v>
      </c>
      <c r="U8" s="103"/>
      <c r="V8" s="103"/>
    </row>
    <row r="9" spans="1:22" ht="15.75" x14ac:dyDescent="0.25">
      <c r="A9" s="121"/>
      <c r="B9" s="97"/>
      <c r="C9" s="97"/>
      <c r="D9" s="97"/>
      <c r="E9" s="97"/>
      <c r="F9" s="88"/>
      <c r="G9" s="26">
        <v>1</v>
      </c>
      <c r="H9" s="26">
        <v>2</v>
      </c>
      <c r="I9" s="26">
        <v>3</v>
      </c>
      <c r="J9" s="26">
        <v>4</v>
      </c>
      <c r="K9" s="26">
        <v>5</v>
      </c>
      <c r="L9" s="26">
        <v>6</v>
      </c>
      <c r="M9" s="26">
        <v>7</v>
      </c>
      <c r="N9" s="26">
        <v>8</v>
      </c>
      <c r="O9" s="26">
        <v>9</v>
      </c>
      <c r="P9" s="26">
        <v>10</v>
      </c>
      <c r="Q9" s="105"/>
      <c r="R9" s="105"/>
      <c r="S9" s="89"/>
      <c r="U9" s="103"/>
      <c r="V9" s="103"/>
    </row>
    <row r="10" spans="1:22" x14ac:dyDescent="0.25">
      <c r="A10" s="69">
        <v>1</v>
      </c>
      <c r="B10" s="36" t="s">
        <v>145</v>
      </c>
      <c r="C10" s="36">
        <v>706</v>
      </c>
      <c r="D10" s="34" t="s">
        <v>78</v>
      </c>
      <c r="E10" s="37" t="s">
        <v>81</v>
      </c>
      <c r="F10" s="70">
        <v>68.7</v>
      </c>
      <c r="G10" s="37">
        <v>180</v>
      </c>
      <c r="H10" s="37">
        <v>180</v>
      </c>
      <c r="I10" s="37">
        <v>150</v>
      </c>
      <c r="J10" s="37">
        <v>240</v>
      </c>
      <c r="K10" s="37">
        <v>360</v>
      </c>
      <c r="L10" s="7"/>
      <c r="M10" s="7"/>
      <c r="N10" s="7"/>
      <c r="O10" s="7"/>
      <c r="P10" s="7"/>
      <c r="Q10" s="7">
        <v>1110</v>
      </c>
      <c r="R10" s="27">
        <v>1</v>
      </c>
      <c r="S10" s="33">
        <v>604.9799999999999</v>
      </c>
      <c r="U10" s="33">
        <f t="shared" ref="U10:U26" si="0">$D$30*0.2/(0.01322*A10*A10+0.06088*A10+0.9259)</f>
        <v>604.9799999999999</v>
      </c>
      <c r="V10" s="31"/>
    </row>
    <row r="11" spans="1:22" ht="15" customHeight="1" x14ac:dyDescent="0.25">
      <c r="A11" s="69">
        <v>2</v>
      </c>
      <c r="B11" s="37" t="s">
        <v>146</v>
      </c>
      <c r="C11" s="37">
        <v>1196</v>
      </c>
      <c r="D11" s="37" t="s">
        <v>78</v>
      </c>
      <c r="E11" s="37" t="s">
        <v>81</v>
      </c>
      <c r="F11" s="62">
        <v>21.5</v>
      </c>
      <c r="G11" s="37">
        <v>180</v>
      </c>
      <c r="H11" s="37">
        <v>180</v>
      </c>
      <c r="I11" s="37">
        <v>150</v>
      </c>
      <c r="J11" s="37">
        <v>240</v>
      </c>
      <c r="K11" s="37">
        <v>347</v>
      </c>
      <c r="L11" s="7"/>
      <c r="M11" s="7"/>
      <c r="N11" s="7"/>
      <c r="O11" s="7"/>
      <c r="P11" s="7"/>
      <c r="Q11" s="7">
        <v>1097</v>
      </c>
      <c r="R11" s="27">
        <v>2</v>
      </c>
      <c r="S11" s="33">
        <v>549.71195958347721</v>
      </c>
      <c r="U11" s="33">
        <f t="shared" si="0"/>
        <v>549.71195958347721</v>
      </c>
      <c r="V11" s="31"/>
    </row>
    <row r="12" spans="1:22" x14ac:dyDescent="0.25">
      <c r="A12" s="69">
        <v>3</v>
      </c>
      <c r="B12" s="36" t="s">
        <v>147</v>
      </c>
      <c r="C12" s="36">
        <v>938</v>
      </c>
      <c r="D12" s="34" t="s">
        <v>76</v>
      </c>
      <c r="E12" s="36" t="s">
        <v>148</v>
      </c>
      <c r="F12" s="70">
        <v>63.9</v>
      </c>
      <c r="G12" s="37">
        <v>180</v>
      </c>
      <c r="H12" s="37">
        <v>180</v>
      </c>
      <c r="I12" s="37">
        <v>150</v>
      </c>
      <c r="J12" s="37">
        <v>240</v>
      </c>
      <c r="K12" s="37">
        <v>280</v>
      </c>
      <c r="L12" s="16"/>
      <c r="M12" s="16"/>
      <c r="N12" s="16"/>
      <c r="O12" s="16"/>
      <c r="P12" s="16"/>
      <c r="Q12" s="16">
        <v>1030</v>
      </c>
      <c r="R12" s="27">
        <v>3</v>
      </c>
      <c r="S12" s="33">
        <v>492.84736704900934</v>
      </c>
      <c r="U12" s="33">
        <f t="shared" si="0"/>
        <v>492.84736704900934</v>
      </c>
      <c r="V12" s="31"/>
    </row>
    <row r="13" spans="1:22" x14ac:dyDescent="0.25">
      <c r="A13" s="69">
        <v>4</v>
      </c>
      <c r="B13" s="37" t="s">
        <v>149</v>
      </c>
      <c r="C13" s="37">
        <v>2921</v>
      </c>
      <c r="D13" s="37" t="s">
        <v>78</v>
      </c>
      <c r="E13" s="37" t="s">
        <v>81</v>
      </c>
      <c r="F13" s="62">
        <v>54.9</v>
      </c>
      <c r="G13" s="37">
        <v>180</v>
      </c>
      <c r="H13" s="37">
        <v>180</v>
      </c>
      <c r="I13" s="37">
        <v>150</v>
      </c>
      <c r="J13" s="37">
        <v>240</v>
      </c>
      <c r="K13" s="37">
        <v>272</v>
      </c>
      <c r="L13" s="7"/>
      <c r="M13" s="7"/>
      <c r="N13" s="7"/>
      <c r="O13" s="7"/>
      <c r="P13" s="7"/>
      <c r="Q13" s="7">
        <v>1022</v>
      </c>
      <c r="R13" s="27">
        <v>4</v>
      </c>
      <c r="S13" s="33">
        <v>438.0928932466291</v>
      </c>
      <c r="U13" s="33">
        <f t="shared" si="0"/>
        <v>438.0928932466291</v>
      </c>
      <c r="V13" s="33"/>
    </row>
    <row r="14" spans="1:22" x14ac:dyDescent="0.25">
      <c r="A14" s="69">
        <v>5</v>
      </c>
      <c r="B14" s="37" t="s">
        <v>150</v>
      </c>
      <c r="C14" s="37">
        <v>1546</v>
      </c>
      <c r="D14" s="37" t="s">
        <v>78</v>
      </c>
      <c r="E14" s="37" t="s">
        <v>151</v>
      </c>
      <c r="F14" s="62">
        <v>62.8</v>
      </c>
      <c r="G14" s="37">
        <v>180</v>
      </c>
      <c r="H14" s="37">
        <v>180</v>
      </c>
      <c r="I14" s="37">
        <v>150</v>
      </c>
      <c r="J14" s="37">
        <v>240</v>
      </c>
      <c r="K14" s="37">
        <v>0</v>
      </c>
      <c r="L14" s="7"/>
      <c r="M14" s="7"/>
      <c r="N14" s="7"/>
      <c r="O14" s="7"/>
      <c r="P14" s="7"/>
      <c r="Q14" s="7">
        <v>750</v>
      </c>
      <c r="R14" s="76" t="s">
        <v>170</v>
      </c>
      <c r="S14" s="33">
        <v>364.98322672379527</v>
      </c>
      <c r="U14" s="33">
        <f t="shared" si="0"/>
        <v>387.60891850333155</v>
      </c>
      <c r="V14" s="33">
        <f>(U14+U15)/2</f>
        <v>364.98322672379527</v>
      </c>
    </row>
    <row r="15" spans="1:22" x14ac:dyDescent="0.25">
      <c r="A15" s="69">
        <v>6</v>
      </c>
      <c r="B15" s="37" t="s">
        <v>112</v>
      </c>
      <c r="C15" s="37" t="s">
        <v>113</v>
      </c>
      <c r="D15" s="37" t="s">
        <v>77</v>
      </c>
      <c r="E15" s="37" t="s">
        <v>114</v>
      </c>
      <c r="F15" s="70">
        <v>24.7</v>
      </c>
      <c r="G15" s="37">
        <v>180</v>
      </c>
      <c r="H15" s="37">
        <v>180</v>
      </c>
      <c r="I15" s="37">
        <v>150</v>
      </c>
      <c r="J15" s="37">
        <v>240</v>
      </c>
      <c r="K15" s="37">
        <v>0</v>
      </c>
      <c r="L15" s="7"/>
      <c r="M15" s="7"/>
      <c r="N15" s="7"/>
      <c r="O15" s="7"/>
      <c r="P15" s="7"/>
      <c r="Q15" s="7">
        <v>750</v>
      </c>
      <c r="R15" s="76" t="s">
        <v>170</v>
      </c>
      <c r="S15" s="33">
        <v>364.98322672379527</v>
      </c>
      <c r="U15" s="33">
        <f t="shared" si="0"/>
        <v>342.35753494425893</v>
      </c>
      <c r="V15" s="33">
        <f>(U14+U15)/2</f>
        <v>364.98322672379527</v>
      </c>
    </row>
    <row r="16" spans="1:22" x14ac:dyDescent="0.25">
      <c r="A16" s="69">
        <v>7</v>
      </c>
      <c r="B16" s="84" t="s">
        <v>152</v>
      </c>
      <c r="C16" s="84" t="s">
        <v>153</v>
      </c>
      <c r="D16" s="84" t="s">
        <v>77</v>
      </c>
      <c r="E16" s="37" t="s">
        <v>85</v>
      </c>
      <c r="F16" s="70">
        <v>28.5</v>
      </c>
      <c r="G16" s="84">
        <v>180</v>
      </c>
      <c r="H16" s="84">
        <v>180</v>
      </c>
      <c r="I16" s="84">
        <v>150</v>
      </c>
      <c r="J16" s="84">
        <v>200</v>
      </c>
      <c r="K16" s="84"/>
      <c r="L16" s="7"/>
      <c r="M16" s="7"/>
      <c r="N16" s="7"/>
      <c r="O16" s="7"/>
      <c r="P16" s="7"/>
      <c r="Q16" s="7">
        <v>710</v>
      </c>
      <c r="R16" s="27">
        <v>7</v>
      </c>
      <c r="S16" s="33">
        <v>302.51420113609089</v>
      </c>
      <c r="U16" s="33">
        <f t="shared" si="0"/>
        <v>302.51420113609089</v>
      </c>
      <c r="V16" s="33"/>
    </row>
    <row r="17" spans="1:22" x14ac:dyDescent="0.25">
      <c r="A17" s="69">
        <v>8</v>
      </c>
      <c r="B17" s="37" t="s">
        <v>154</v>
      </c>
      <c r="C17" s="37">
        <v>816</v>
      </c>
      <c r="D17" s="37" t="s">
        <v>76</v>
      </c>
      <c r="E17" s="37" t="s">
        <v>88</v>
      </c>
      <c r="F17" s="62">
        <v>73.2</v>
      </c>
      <c r="G17" s="37">
        <v>180</v>
      </c>
      <c r="H17" s="37">
        <v>180</v>
      </c>
      <c r="I17" s="37">
        <v>150</v>
      </c>
      <c r="J17" s="37">
        <v>196</v>
      </c>
      <c r="K17" s="37"/>
      <c r="L17" s="7"/>
      <c r="M17" s="7"/>
      <c r="N17" s="7"/>
      <c r="O17" s="7"/>
      <c r="P17" s="7"/>
      <c r="Q17" s="7">
        <v>706</v>
      </c>
      <c r="R17" s="27">
        <v>8</v>
      </c>
      <c r="S17" s="33">
        <v>267.80639392302851</v>
      </c>
      <c r="U17" s="33">
        <f t="shared" si="0"/>
        <v>267.80639392302851</v>
      </c>
      <c r="V17" s="33"/>
    </row>
    <row r="18" spans="1:22" x14ac:dyDescent="0.25">
      <c r="A18" s="69">
        <v>9</v>
      </c>
      <c r="B18" s="85" t="s">
        <v>155</v>
      </c>
      <c r="C18" s="85">
        <v>1352</v>
      </c>
      <c r="D18" s="85" t="s">
        <v>78</v>
      </c>
      <c r="E18" s="37" t="s">
        <v>97</v>
      </c>
      <c r="F18" s="70">
        <v>30.2</v>
      </c>
      <c r="G18" s="85">
        <v>180</v>
      </c>
      <c r="H18" s="85">
        <v>180</v>
      </c>
      <c r="I18" s="85">
        <v>150</v>
      </c>
      <c r="J18" s="85">
        <v>177</v>
      </c>
      <c r="K18" s="85"/>
      <c r="L18" s="7"/>
      <c r="M18" s="7"/>
      <c r="N18" s="7"/>
      <c r="O18" s="7"/>
      <c r="P18" s="7"/>
      <c r="Q18" s="7">
        <v>687</v>
      </c>
      <c r="R18" s="27">
        <v>9</v>
      </c>
      <c r="S18" s="33">
        <v>237.74679325955728</v>
      </c>
      <c r="U18" s="33">
        <f t="shared" si="0"/>
        <v>237.74679325955728</v>
      </c>
      <c r="V18" s="33"/>
    </row>
    <row r="19" spans="1:22" x14ac:dyDescent="0.25">
      <c r="A19" s="69">
        <v>10</v>
      </c>
      <c r="B19" s="37" t="s">
        <v>156</v>
      </c>
      <c r="C19" s="37" t="s">
        <v>157</v>
      </c>
      <c r="D19" s="34" t="s">
        <v>76</v>
      </c>
      <c r="E19" s="37" t="s">
        <v>81</v>
      </c>
      <c r="F19" s="70">
        <v>71.599999999999994</v>
      </c>
      <c r="G19" s="37">
        <v>180</v>
      </c>
      <c r="H19" s="37">
        <v>180</v>
      </c>
      <c r="I19" s="37">
        <v>150</v>
      </c>
      <c r="J19" s="37">
        <v>160</v>
      </c>
      <c r="K19" s="37"/>
      <c r="L19" s="7"/>
      <c r="M19" s="7"/>
      <c r="N19" s="7"/>
      <c r="O19" s="7"/>
      <c r="P19" s="7"/>
      <c r="Q19" s="7">
        <v>670</v>
      </c>
      <c r="R19" s="27">
        <v>10</v>
      </c>
      <c r="S19" s="33">
        <v>211.77582525291416</v>
      </c>
      <c r="U19" s="33">
        <f t="shared" si="0"/>
        <v>211.77582525291416</v>
      </c>
      <c r="V19" s="33"/>
    </row>
    <row r="20" spans="1:22" x14ac:dyDescent="0.25">
      <c r="A20" s="69">
        <v>11</v>
      </c>
      <c r="B20" s="37" t="s">
        <v>158</v>
      </c>
      <c r="C20" s="37">
        <v>1990</v>
      </c>
      <c r="D20" s="37" t="s">
        <v>78</v>
      </c>
      <c r="E20" s="37" t="s">
        <v>159</v>
      </c>
      <c r="F20" s="70">
        <v>65.7</v>
      </c>
      <c r="G20" s="37">
        <v>180</v>
      </c>
      <c r="H20" s="37">
        <v>134</v>
      </c>
      <c r="I20" s="37">
        <v>0</v>
      </c>
      <c r="J20" s="37">
        <v>240</v>
      </c>
      <c r="K20" s="37"/>
      <c r="L20" s="7"/>
      <c r="M20" s="7"/>
      <c r="N20" s="7"/>
      <c r="O20" s="7"/>
      <c r="P20" s="7"/>
      <c r="Q20" s="7">
        <v>554</v>
      </c>
      <c r="R20" s="27">
        <v>11</v>
      </c>
      <c r="S20" s="33">
        <v>189.34026039058583</v>
      </c>
      <c r="U20" s="33">
        <f t="shared" si="0"/>
        <v>189.34026039058583</v>
      </c>
      <c r="V20" s="33"/>
    </row>
    <row r="21" spans="1:22" x14ac:dyDescent="0.25">
      <c r="A21" s="69">
        <v>12</v>
      </c>
      <c r="B21" s="37" t="s">
        <v>160</v>
      </c>
      <c r="C21" s="37" t="s">
        <v>161</v>
      </c>
      <c r="D21" s="37">
        <v>1</v>
      </c>
      <c r="E21" s="37" t="s">
        <v>81</v>
      </c>
      <c r="F21" s="70">
        <v>42.8</v>
      </c>
      <c r="G21" s="37">
        <v>180</v>
      </c>
      <c r="H21" s="37">
        <v>76</v>
      </c>
      <c r="I21" s="37">
        <v>139</v>
      </c>
      <c r="J21" s="37">
        <v>108</v>
      </c>
      <c r="K21" s="37"/>
      <c r="L21" s="7"/>
      <c r="M21" s="7"/>
      <c r="N21" s="7"/>
      <c r="O21" s="7"/>
      <c r="P21" s="7"/>
      <c r="Q21" s="7">
        <v>503</v>
      </c>
      <c r="R21" s="27">
        <v>12</v>
      </c>
      <c r="S21" s="33">
        <v>169.93151954698408</v>
      </c>
      <c r="U21" s="33">
        <f t="shared" si="0"/>
        <v>169.93151954698408</v>
      </c>
      <c r="V21" s="33"/>
    </row>
    <row r="22" spans="1:22" x14ac:dyDescent="0.25">
      <c r="A22" s="69">
        <v>13</v>
      </c>
      <c r="B22" s="37" t="s">
        <v>162</v>
      </c>
      <c r="C22" s="37">
        <v>123577</v>
      </c>
      <c r="D22" s="37" t="s">
        <v>78</v>
      </c>
      <c r="E22" s="37" t="s">
        <v>163</v>
      </c>
      <c r="F22" s="62">
        <v>0</v>
      </c>
      <c r="G22" s="37">
        <v>0</v>
      </c>
      <c r="H22" s="37">
        <v>180</v>
      </c>
      <c r="I22" s="37">
        <v>150</v>
      </c>
      <c r="J22" s="37">
        <v>119</v>
      </c>
      <c r="K22" s="37"/>
      <c r="L22" s="7"/>
      <c r="M22" s="7"/>
      <c r="N22" s="7"/>
      <c r="O22" s="7"/>
      <c r="P22" s="7"/>
      <c r="Q22" s="7">
        <v>449</v>
      </c>
      <c r="R22" s="27">
        <v>13</v>
      </c>
      <c r="S22" s="33">
        <v>153.10057901769443</v>
      </c>
      <c r="U22" s="33">
        <f t="shared" si="0"/>
        <v>153.10057901769443</v>
      </c>
      <c r="V22" s="33"/>
    </row>
    <row r="23" spans="1:22" x14ac:dyDescent="0.25">
      <c r="A23" s="69">
        <v>14</v>
      </c>
      <c r="B23" s="37" t="s">
        <v>164</v>
      </c>
      <c r="C23" s="37" t="s">
        <v>165</v>
      </c>
      <c r="D23" s="37">
        <v>1</v>
      </c>
      <c r="E23" s="37" t="s">
        <v>84</v>
      </c>
      <c r="F23" s="71">
        <v>11.6</v>
      </c>
      <c r="G23" s="37">
        <v>171</v>
      </c>
      <c r="H23" s="37">
        <v>43</v>
      </c>
      <c r="I23" s="37">
        <v>61</v>
      </c>
      <c r="J23" s="37">
        <v>149</v>
      </c>
      <c r="K23" s="37"/>
      <c r="L23" s="16"/>
      <c r="M23" s="16"/>
      <c r="N23" s="16"/>
      <c r="O23" s="16"/>
      <c r="P23" s="16"/>
      <c r="Q23" s="16">
        <v>424</v>
      </c>
      <c r="R23" s="27">
        <v>14</v>
      </c>
      <c r="S23" s="33">
        <v>138.46027088759399</v>
      </c>
      <c r="U23" s="33">
        <f t="shared" si="0"/>
        <v>138.46027088759399</v>
      </c>
      <c r="V23" s="33"/>
    </row>
    <row r="24" spans="1:22" x14ac:dyDescent="0.25">
      <c r="A24" s="69">
        <v>15</v>
      </c>
      <c r="B24" s="37" t="s">
        <v>166</v>
      </c>
      <c r="C24" s="37">
        <v>1562</v>
      </c>
      <c r="D24" s="37" t="s">
        <v>78</v>
      </c>
      <c r="E24" s="37" t="s">
        <v>88</v>
      </c>
      <c r="F24" s="62">
        <v>32.299999999999997</v>
      </c>
      <c r="G24" s="37">
        <v>33</v>
      </c>
      <c r="H24" s="37">
        <v>180</v>
      </c>
      <c r="I24" s="37">
        <v>147</v>
      </c>
      <c r="J24" s="37">
        <v>23</v>
      </c>
      <c r="K24" s="37"/>
      <c r="L24" s="7"/>
      <c r="M24" s="7"/>
      <c r="N24" s="7"/>
      <c r="O24" s="7"/>
      <c r="P24" s="7"/>
      <c r="Q24" s="7">
        <v>383</v>
      </c>
      <c r="R24" s="27">
        <v>15</v>
      </c>
      <c r="S24" s="33">
        <v>125.68140269237162</v>
      </c>
      <c r="U24" s="33">
        <f t="shared" si="0"/>
        <v>125.68140269237162</v>
      </c>
      <c r="V24" s="33"/>
    </row>
    <row r="25" spans="1:22" ht="15" customHeight="1" x14ac:dyDescent="0.25">
      <c r="A25" s="69">
        <v>16</v>
      </c>
      <c r="B25" s="37" t="s">
        <v>167</v>
      </c>
      <c r="C25" s="37">
        <v>246626</v>
      </c>
      <c r="D25" s="37">
        <v>1</v>
      </c>
      <c r="E25" s="37" t="s">
        <v>168</v>
      </c>
      <c r="F25" s="62">
        <v>7.4</v>
      </c>
      <c r="G25" s="37">
        <v>141</v>
      </c>
      <c r="H25" s="37">
        <v>162</v>
      </c>
      <c r="I25" s="37">
        <v>13</v>
      </c>
      <c r="J25" s="37">
        <v>0</v>
      </c>
      <c r="K25" s="37"/>
      <c r="L25" s="7"/>
      <c r="M25" s="7"/>
      <c r="N25" s="7"/>
      <c r="O25" s="7"/>
      <c r="P25" s="7"/>
      <c r="Q25" s="7">
        <v>316</v>
      </c>
      <c r="R25" s="27">
        <v>16</v>
      </c>
      <c r="S25" s="33">
        <v>114.48630849876047</v>
      </c>
      <c r="U25" s="33">
        <f t="shared" si="0"/>
        <v>114.48630849876047</v>
      </c>
      <c r="V25" s="33"/>
    </row>
    <row r="26" spans="1:22" x14ac:dyDescent="0.25">
      <c r="A26" s="69">
        <v>17</v>
      </c>
      <c r="B26" s="37" t="s">
        <v>169</v>
      </c>
      <c r="C26" s="37">
        <v>66</v>
      </c>
      <c r="D26" s="37" t="s">
        <v>78</v>
      </c>
      <c r="E26" s="37" t="s">
        <v>81</v>
      </c>
      <c r="F26" s="62">
        <v>15</v>
      </c>
      <c r="G26" s="37">
        <v>30</v>
      </c>
      <c r="H26" s="37">
        <v>0</v>
      </c>
      <c r="I26" s="37">
        <v>0</v>
      </c>
      <c r="J26" s="37">
        <v>0</v>
      </c>
      <c r="K26" s="37"/>
      <c r="L26" s="7"/>
      <c r="M26" s="7"/>
      <c r="N26" s="7"/>
      <c r="O26" s="7"/>
      <c r="P26" s="7"/>
      <c r="Q26" s="7">
        <v>30</v>
      </c>
      <c r="R26" s="27">
        <v>17</v>
      </c>
      <c r="S26" s="33">
        <v>104.6417501522112</v>
      </c>
      <c r="U26" s="33">
        <f t="shared" si="0"/>
        <v>104.6417501522112</v>
      </c>
      <c r="V26" s="33"/>
    </row>
    <row r="28" spans="1:22" x14ac:dyDescent="0.25">
      <c r="A28" s="86" t="s">
        <v>11</v>
      </c>
      <c r="B28" s="86"/>
      <c r="C28" s="86"/>
      <c r="D28" s="31">
        <v>29.5</v>
      </c>
    </row>
    <row r="29" spans="1:22" ht="15.75" x14ac:dyDescent="0.25">
      <c r="A29" s="98" t="s">
        <v>16</v>
      </c>
      <c r="B29" s="86"/>
      <c r="C29" s="86"/>
      <c r="D29" s="31">
        <v>1848.6</v>
      </c>
    </row>
    <row r="30" spans="1:22" x14ac:dyDescent="0.25">
      <c r="A30" s="86" t="s">
        <v>10</v>
      </c>
      <c r="B30" s="86"/>
      <c r="C30" s="86"/>
      <c r="D30" s="31">
        <f>SUM(F10:F26)+D28*A26+D29</f>
        <v>3024.8999999999996</v>
      </c>
    </row>
    <row r="33" spans="4:4" x14ac:dyDescent="0.25">
      <c r="D33" s="39"/>
    </row>
  </sheetData>
  <mergeCells count="21"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  <mergeCell ref="A28:C28"/>
    <mergeCell ref="A30:C30"/>
    <mergeCell ref="A8:A9"/>
    <mergeCell ref="B8:B9"/>
    <mergeCell ref="D8:D9"/>
    <mergeCell ref="A29:C29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F-1-А</vt:lpstr>
      <vt:lpstr>F-1-В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2019-09-26T08:19:07Z</dcterms:modified>
</cp:coreProperties>
</file>